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3\EVIDENCIAS COMPROMISOS MARZO 2023\DERECHOS DE PETICION Y ORFEO\SEGUIMIENTOS DERECHOS DE PETICION\"/>
    </mc:Choice>
  </mc:AlternateContent>
  <xr:revisionPtr revIDLastSave="0" documentId="8_{9A27239D-23A6-4DE1-B8FF-1D245FD8D780}" xr6:coauthVersionLast="47" xr6:coauthVersionMax="47" xr10:uidLastSave="{00000000-0000-0000-0000-000000000000}"/>
  <bookViews>
    <workbookView xWindow="-120" yWindow="-120" windowWidth="29040" windowHeight="15840" xr2:uid="{D759CD34-C22C-4B14-B349-6F009FFB7593}"/>
  </bookViews>
  <sheets>
    <sheet name="PG 2023 SEG I TRIMESTRE" sheetId="1" r:id="rId1"/>
  </sheets>
  <definedNames>
    <definedName name="_xlnm._FilterDatabase" localSheetId="0" hidden="1">'PG 2023 SEG I TRIMESTRE'!$A$4:$S$27</definedName>
    <definedName name="_xlnm.Print_Area" localSheetId="0">'PG 2023 SEG I TRIMESTRE'!$A$5:$M$28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5" i="1"/>
  <c r="X25" i="1"/>
  <c r="X28" i="1"/>
  <c r="S13" i="1"/>
  <c r="Q13" i="1"/>
  <c r="X14" i="1"/>
  <c r="S14" i="1"/>
  <c r="Q14" i="1"/>
  <c r="X7" i="1"/>
  <c r="X8" i="1"/>
  <c r="X18" i="1"/>
  <c r="X17" i="1"/>
  <c r="X26" i="1"/>
  <c r="X22" i="1"/>
  <c r="X20" i="1"/>
  <c r="X19" i="1"/>
  <c r="X16" i="1"/>
  <c r="X15" i="1"/>
  <c r="X13" i="1"/>
  <c r="X12" i="1"/>
  <c r="X9" i="1"/>
  <c r="X10" i="1"/>
  <c r="X11" i="1"/>
  <c r="M19" i="1"/>
  <c r="M18" i="1"/>
  <c r="M20" i="1"/>
  <c r="M17" i="1"/>
  <c r="M16" i="1"/>
  <c r="M15" i="1"/>
  <c r="M14" i="1"/>
  <c r="M13" i="1"/>
</calcChain>
</file>

<file path=xl/sharedStrings.xml><?xml version="1.0" encoding="utf-8"?>
<sst xmlns="http://schemas.openxmlformats.org/spreadsheetml/2006/main" count="321" uniqueCount="210">
  <si>
    <t>PRESENTACIÓN PLAN DE GESTIÓN 2022</t>
  </si>
  <si>
    <t>META</t>
  </si>
  <si>
    <t>INDICADOR</t>
  </si>
  <si>
    <t>PLAN DE GESTION VIG.2023 PRIMER TRIMESTRE</t>
  </si>
  <si>
    <t>No. Meta</t>
  </si>
  <si>
    <t>META PLAN DE GESTIÓN VIGENCIA</t>
  </si>
  <si>
    <t>TIPO DE META</t>
  </si>
  <si>
    <t>NOMBRE DEL INDICADOR</t>
  </si>
  <si>
    <t>FORMULA INDICADOR</t>
  </si>
  <si>
    <t>LÍNEA BASE</t>
  </si>
  <si>
    <t>TIPO DE PROGRAMACIÓN</t>
  </si>
  <si>
    <t>UNIDAD DE MEDIDA</t>
  </si>
  <si>
    <t>I TRIMESTRE</t>
  </si>
  <si>
    <t>II TRIMESTRE</t>
  </si>
  <si>
    <t>III TRIMESTRE</t>
  </si>
  <si>
    <t>IV TRIMESTRE</t>
  </si>
  <si>
    <t>TOTAL PROGRAMACIÓN VIGENCIA</t>
  </si>
  <si>
    <t>RESPONSABLES</t>
  </si>
  <si>
    <t>MEDIO DE VERIFICACIÓN Y/O SOPORTES DE EVIDENCIA</t>
  </si>
  <si>
    <t>METAS PROGRAMADAS PARA REPORTE PRIMER TRIMESTRE</t>
  </si>
  <si>
    <r>
      <rPr>
        <b/>
        <sz val="8"/>
        <color rgb="FF000000"/>
        <rFont val="Calibri Light"/>
      </rPr>
      <t xml:space="preserve">1er. SEGUIMIENTO COMO VAMOS CON CORTE DEL 01/01/2023 AL 31/01/2023
</t>
    </r>
    <r>
      <rPr>
        <b/>
        <sz val="8"/>
        <color rgb="FFFF0000"/>
        <rFont val="Calibri Light"/>
      </rPr>
      <t>SE DESCRIBE EL VALOR NÚMERO Y/O  PORCENTAJE NÚMERICO OBTENIDO</t>
    </r>
  </si>
  <si>
    <t xml:space="preserve">DESCRIPCIÓN CUALITATIVA DEL PORCENTAJE Y/O NÚMERO ALCANZADO EN LA COLUMNA Q SEGÚN LO PROGRAMADO PARA EL CUMPLIMIENTO DE LA META </t>
  </si>
  <si>
    <r>
      <rPr>
        <b/>
        <sz val="8"/>
        <color rgb="FF000000"/>
        <rFont val="Calibri Light"/>
      </rPr>
      <t xml:space="preserve">2do. SEGUIMIENTO COMO VAMOS CON CORTE DEL 01/02/2023 AL 28/02/2023 
</t>
    </r>
    <r>
      <rPr>
        <b/>
        <sz val="8"/>
        <color rgb="FFFF0000"/>
        <rFont val="Calibri Light"/>
      </rPr>
      <t>SE DESCRIBE EL VALOR NÚMERO Y/O  PORCENTAJE NÚMERICO OBTENIDO</t>
    </r>
  </si>
  <si>
    <r>
      <rPr>
        <b/>
        <sz val="8"/>
        <color rgb="FF000000"/>
        <rFont val="Calibri Light"/>
      </rPr>
      <t xml:space="preserve">3ER. SEGUIMIENTO COMO VAMOS CON CORTE DEL 01/03/2023 AL 31/03/2023 
</t>
    </r>
    <r>
      <rPr>
        <b/>
        <sz val="8"/>
        <color rgb="FFFF0000"/>
        <rFont val="Calibri Light"/>
      </rPr>
      <t>SE DESCRIBE EL VALOR NÚMERO Y/O  PORCENTAJE NÚMERICO OBTENIDO</t>
    </r>
  </si>
  <si>
    <t>FECHA PARA REPORTE DE LA META</t>
  </si>
  <si>
    <t>TOTAL CUMPLIMIENTO DE LA META</t>
  </si>
  <si>
    <t>ALERTAS</t>
  </si>
  <si>
    <r>
      <rPr>
        <sz val="8"/>
        <color rgb="FF000000"/>
        <rFont val="Calibri"/>
      </rPr>
      <t xml:space="preserve">Alcanzar en un </t>
    </r>
    <r>
      <rPr>
        <b/>
        <sz val="8"/>
        <color rgb="FF000000"/>
        <rFont val="Calibri"/>
      </rPr>
      <t>55%</t>
    </r>
    <r>
      <rPr>
        <sz val="8"/>
        <color rgb="FF000000"/>
        <rFont val="Calibri"/>
      </rPr>
      <t xml:space="preserve"> el avance de las metas del Plan de Desarrollo Local acumuladas al 30 de septiembre de 2023 (metas entregadas).</t>
    </r>
  </si>
  <si>
    <t>Retadora (Mejora)</t>
  </si>
  <si>
    <t>Avance cuplimiento metas Plan de Desarrollo Local (metas entregadas).</t>
  </si>
  <si>
    <t>% Avance metas Plan de Desarrollo Local acumulado al periodo evaluado (marzo, junio y septiembre)</t>
  </si>
  <si>
    <t>Resultados a 31 de diciembre de 2022</t>
  </si>
  <si>
    <t>Creciente</t>
  </si>
  <si>
    <t>Porcentaje</t>
  </si>
  <si>
    <t xml:space="preserve">Área Gestión Desarrollo Local –
EQUIPO DE PLANEACIÓN- LINEAMIENTOS
REPORTA:
JUAN FRANCISCO PLATA
</t>
  </si>
  <si>
    <t>Reporte trimestral de avance del Plan de Desarrollo Local - PDL
Reporte MUSI
REPORTE DE CUMPLIMIENTO:
De acuerdo con la información remitida por SDP
DGDL de la SDG
Una vez se cuente con la MUSI de la Secretaría Distrital de Planeación
Nota: La DGDL cuenta con la información, pero está sujeta a la actualización de la Secretaría Distrital de Planeación</t>
  </si>
  <si>
    <t>META NO PROGRAMADA PARA REPORTE DEL PRIMER TRIMESTRE</t>
  </si>
  <si>
    <t>NO APLICA PARA REPORTE</t>
  </si>
  <si>
    <r>
      <rPr>
        <sz val="8"/>
        <color rgb="FF000000"/>
        <rFont val="Calibri"/>
      </rPr>
      <t xml:space="preserve">Girar mínimo el </t>
    </r>
    <r>
      <rPr>
        <b/>
        <sz val="8"/>
        <color rgb="FF000000"/>
        <rFont val="Calibri"/>
      </rPr>
      <t>72%</t>
    </r>
    <r>
      <rPr>
        <sz val="8"/>
        <color rgb="FF000000"/>
        <rFont val="Calibri"/>
      </rPr>
      <t xml:space="preserve"> del presupuesto comprometido constituido como obligaciones por pagar de la vigencia 2022.</t>
    </r>
  </si>
  <si>
    <t>Retadora (mejora)</t>
  </si>
  <si>
    <t>Porcentaje de giros acumulados de obligaciones por pagar de la vigencia 2022</t>
  </si>
  <si>
    <t>(Giros acumulados/Presupuesto comprometido constituido como obligaciones por pagar de la vigencia 2022)*100</t>
  </si>
  <si>
    <t xml:space="preserve">Área Gestión Desarrollo Local –
EQUIPO DE PLANEACIÓN- LINEAMIENTOS
REPORTA:
NIDIA ASENET GONZÁLEZ-PRESUPUESTO
</t>
  </si>
  <si>
    <t xml:space="preserve">
Informe de ejecución presupuestal de obligaciones por pagar-Reporte BOGDATA
Reporte seguimiento mensual consolidado</t>
  </si>
  <si>
    <t>SI PROGRAMADA CON UN 12% PARA REPORTAR PRIMER TRIMESTRE</t>
  </si>
  <si>
    <t>La Alcaldía Local ha realizado giros con corte al 31/01/2023 de  $436.360.219 de los $12.347.047.020 del presupuesto comprometido constituido como obligaciones por pagar de la vigencia 2022. Se logró una ejecución del 3,53%.</t>
  </si>
  <si>
    <t>La Alcaldía Local ha realizado giros con corte al 31/01/2023 de  $1.148.862.006 de los $12.347.047.020 del presupuesto comprometido constituido como obligaciones por pagar de la vigencia 2022. Se logró una ejecución del 9,30%.</t>
  </si>
  <si>
    <r>
      <rPr>
        <sz val="8"/>
        <color rgb="FF000000"/>
        <rFont val="Calibri"/>
      </rPr>
      <t>Girar mínimo el </t>
    </r>
    <r>
      <rPr>
        <b/>
        <sz val="8"/>
        <color rgb="FF000000"/>
        <rFont val="Calibri"/>
      </rPr>
      <t>68% </t>
    </r>
    <r>
      <rPr>
        <sz val="8"/>
        <color rgb="FF000000"/>
        <rFont val="Calibri"/>
      </rPr>
      <t>del presupuesto comprometido constituido como obligaciones por pagar de la vigencia 2021 y anteriores, descontando los contratos 142 y 143 de 2018 y 167 y 169 de 2019 asociados a Mejorar la calidad de la movilidad.</t>
    </r>
  </si>
  <si>
    <t>Porcentaje de giros acumulados de obligaciones por pagar de la vigencia 2021 y anteriores, descontando los contratos 142 y 143 de 2018 y 167 y 169 de 2019 asociados a Mejorar la calidad de la movilidad.</t>
  </si>
  <si>
    <t>(Giros acumulados/Presupuesto comprometido constituido como obligaciones por pagar de la vigencia 2021 y anteriores, descontando los contratos 142 y 143 de 2018 y 167 y 169 de 2019 asociados a Mejorar la calidad de la movilidad.)*100</t>
  </si>
  <si>
    <t>La Alcaldía local ha realizado giros con corte al 31/01/2023 de $ 372.056.225 del presupuesto comprometido por $2.052.319.725 constituido como obligaciones por pagar de la vigencia 2021 y anteriores, lo que representa una ejecución de la meta del 18,13%.</t>
  </si>
  <si>
    <t>La Alcaldía local ha realizado giros con corte al 28/02/2023 de $ 372.056.225 del presupuesto comprometido por $910.487.783 constituido como obligaciones por pagar de la vigencia 2021 y anteriores, lo que representa una ejecución de la meta del 44,36%.</t>
  </si>
  <si>
    <r>
      <rPr>
        <sz val="8"/>
        <color rgb="FF000000"/>
        <rFont val="Calibri"/>
      </rPr>
      <t>Comprometer mínimo el</t>
    </r>
    <r>
      <rPr>
        <b/>
        <sz val="8"/>
        <color rgb="FF000000"/>
        <rFont val="Calibri"/>
      </rPr>
      <t xml:space="preserve"> 45%</t>
    </r>
    <r>
      <rPr>
        <sz val="8"/>
        <color rgb="FF000000"/>
        <rFont val="Calibri"/>
      </rPr>
      <t xml:space="preserve"> al 30 de junio y el </t>
    </r>
    <r>
      <rPr>
        <b/>
        <sz val="8"/>
        <color rgb="FF000000"/>
        <rFont val="Calibri"/>
      </rPr>
      <t>98,5%</t>
    </r>
    <r>
      <rPr>
        <sz val="8"/>
        <color rgb="FF000000"/>
        <rFont val="Calibri"/>
      </rPr>
      <t xml:space="preserve"> al 31 de diciembre del presupuesto de inversión directa de la vigencia 2023</t>
    </r>
  </si>
  <si>
    <t>Porcentaje de compromiso del presupuesto de inversión directa de la vigencia 2023</t>
  </si>
  <si>
    <t>(Valor de RP de inversión directa de la vigencia  / Valor total del presupuesto de inversión directa de la Vigencia)*100</t>
  </si>
  <si>
    <t>96.49%</t>
  </si>
  <si>
    <t>SI PROGRAMADA CON UN 25% PARA REPORTAR PRIMER TRIMESTRE</t>
  </si>
  <si>
    <t xml:space="preserve">"Del presupuesto definitivo de Inversión $28.127.243.000, se han generado compromisos por valor total de $1.123.043.500, equivalentes al 3,99%. Contratción de personas naturales
</t>
  </si>
  <si>
    <t xml:space="preserve">"Del presupuesto definitivo de Inversión $28.127.243.000, se generaron en el mes de febrero compromisos por valor total de $3.535.649.000, equivalentes al 12,57%. Contratción de personas naturales y 1 contratación de persona jurídica, resolución de Bono Tipo C. para un acumulado de compomisos del 16,56%
</t>
  </si>
  <si>
    <r>
      <rPr>
        <sz val="8"/>
        <color rgb="FF000000"/>
        <rFont val="Calibri"/>
      </rPr>
      <t xml:space="preserve">Girar mínimo el </t>
    </r>
    <r>
      <rPr>
        <b/>
        <sz val="8"/>
        <color rgb="FF000000"/>
        <rFont val="Calibri"/>
      </rPr>
      <t>55%</t>
    </r>
    <r>
      <rPr>
        <sz val="8"/>
        <color rgb="FF000000"/>
        <rFont val="Calibri"/>
      </rPr>
      <t> del presupuesto total  disponible de inversión directa de la vigencia.</t>
    </r>
  </si>
  <si>
    <t>Porcentaje de giros acumulados</t>
  </si>
  <si>
    <t>(Giros acumulados de inversión directa/Presupuesto disponible de inversión directa de la vigencia)*100</t>
  </si>
  <si>
    <t>SI PROGRAMADA CON UN 8% PARA REPORTAR PRIMER TRIMESTRE</t>
  </si>
  <si>
    <t>Del presupuesto definitivo de Inversión $28.127.243.000 para el mes de enero se generaron pagos por valor de $2.027.500 equivalente al 0,01% correspondiente al giro de la ARL de los contratistas riesgo 4 y 5.</t>
  </si>
  <si>
    <t>Del presupuesto definitivo de Inversión $28.127.243.000 para el mes de febrero se generaron pagos por valor de $62.911.000 equivalente al 0,22%</t>
  </si>
  <si>
    <t>EN ALERTA POR POSIBLE INCUMPLIMIENTO I TRIMESTRE</t>
  </si>
  <si>
    <r>
      <rPr>
        <sz val="8"/>
        <color rgb="FF000000"/>
        <rFont val="Calibri"/>
      </rPr>
      <t xml:space="preserve">Registrar en el sistema SIPSE Local, el </t>
    </r>
    <r>
      <rPr>
        <b/>
        <sz val="8"/>
        <color rgb="FF000000"/>
        <rFont val="Calibri"/>
      </rPr>
      <t>100%</t>
    </r>
    <r>
      <rPr>
        <sz val="8"/>
        <color rgb="FF000000"/>
        <rFont val="Calibri"/>
      </rPr>
      <t xml:space="preserve"> de los contratos publicados en la plataforma SECOP II de la vigencia. (Con excepción de comodatos, procesos de contratos de corredor de seguros, convenios interadministrativos, procesos de contratación por Tienda Virtual).</t>
    </r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</si>
  <si>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</si>
  <si>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</si>
  <si>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</si>
  <si>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</si>
  <si>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 xml:space="preserve">Área Gestión Desarrollo Local –
EQUIPO DE PLANEACIÓN- LINEAMIENTOS
REPORTA:
JUAN FRANCISCO PLATA
APOYA:
JIMENA CARDONA
</t>
  </si>
  <si>
    <t xml:space="preserve">
Reporte de seguimiento SECOP I y II Y SIPSE
Reporte seguimiento mensual consolidado</t>
  </si>
  <si>
    <t>SI PROGRAMADA CON UN 98% PARA REPORTAR PRIMER TRIMESTRE</t>
  </si>
  <si>
    <t xml:space="preserve">Con el seguimiento de este corte se evidencian 101 contratos en secop de los cuales 98 ya estan cargados en sipse quedan solo 3 ctos a los cuales se les esta haciendo el seguimiento para que quedemos al 100% </t>
  </si>
  <si>
    <r>
      <rPr>
        <sz val="8"/>
        <color rgb="FF000000"/>
        <rFont val="Calibri"/>
      </rPr>
      <t xml:space="preserve">Lograr que el </t>
    </r>
    <r>
      <rPr>
        <b/>
        <sz val="8"/>
        <color rgb="FF000000"/>
        <rFont val="Calibri"/>
      </rPr>
      <t>100%</t>
    </r>
    <r>
      <rPr>
        <sz val="8"/>
        <color rgb="FF000000"/>
        <rFont val="Calibri"/>
      </rPr>
      <t> de los contratos registrados en SIPSE-Local se encuentren, dentro del sistema, en estado “ejecución”.</t>
    </r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</si>
  <si>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</si>
  <si>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</si>
  <si>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 xml:space="preserve">
Reporte de seguimiento SIPSE Local
Reporte seguimiento mensual consolidado</t>
  </si>
  <si>
    <t>SI PROGRAMADA CON UN 100% PARA REPORTAR PRIMER TRIMESTRE</t>
  </si>
  <si>
    <t xml:space="preserve">Con el seguimiento de este corte se evidencian que de los 98 conrtatos que ya estan cargados en sipse quedan solo 4 ctos que no estan en estado ejecución a los cuales se les esta haciendo el seguimiento para que quedemos al 100% </t>
  </si>
  <si>
    <r>
      <rPr>
        <sz val="8"/>
        <color rgb="FF000000"/>
        <rFont val="Calibri"/>
      </rPr>
      <t xml:space="preserve">Registrar y actualizar al </t>
    </r>
    <r>
      <rPr>
        <b/>
        <sz val="8"/>
        <color rgb="FF000000"/>
        <rFont val="Calibri"/>
      </rPr>
      <t>80%</t>
    </r>
    <r>
      <rPr>
        <sz val="8"/>
        <color rgb="FF000000"/>
        <rFont val="Calibri"/>
      </rPr>
      <t xml:space="preserve"> la información en el Módulo de proyectos de SIPSE LOCAL de proyectos de inversión de la vigencia 2023</t>
    </r>
  </si>
  <si>
    <t>Porcentaje de proyectos de inversión con información de resultados actualizada en SIPSE Local</t>
  </si>
  <si>
    <t>(Porcentaje trimestral de Proyectos de inversión con información de seguimiento actualizada en SIPSE Local / Porcentaje de Proyectos de inversión registrados en SIPSE LOCAL (SEGPLAN))*80%</t>
  </si>
  <si>
    <t>N/A</t>
  </si>
  <si>
    <r>
      <rPr>
        <sz val="8"/>
        <color rgb="FF000000"/>
        <rFont val="Calibri"/>
      </rPr>
      <t xml:space="preserve">Realizar </t>
    </r>
    <r>
      <rPr>
        <b/>
        <sz val="8"/>
        <color rgb="FF000000"/>
        <rFont val="Calibri"/>
      </rPr>
      <t>8.160</t>
    </r>
    <r>
      <rPr>
        <sz val="8"/>
        <color rgb="FF000000"/>
        <rFont val="Calibri"/>
      </rPr>
      <t xml:space="preserve"> impulsos procesales (avocar, rechazar, enviar al competente y todo lo que derive del desarrollo de la actuación) sobre las actuaciones de policía que se encuentran a cargo de las inspecciones de policía.</t>
    </r>
  </si>
  <si>
    <t xml:space="preserve">Expedientes a cargo de las inspecciones de policía impulsados </t>
  </si>
  <si>
    <t xml:space="preserve">Número de expedientes a cargo de las inspecciones de policía impulsados </t>
  </si>
  <si>
    <t>Suma</t>
  </si>
  <si>
    <t xml:space="preserve">Expedientes de actuaciones de policía </t>
  </si>
  <si>
    <t xml:space="preserve">Área GestiónPolicivo Juridico–
PROFESIONAL ESPECIALIZADO 222-24- JOHN CARRILLO- LINEAMIENTOS
REPORTAN:
Área de Policiva y Jurídica, Inspectores de Policía 2A-2B-2C-2D
</t>
  </si>
  <si>
    <t xml:space="preserve">
Reporte de seguimiento  de Impulsos Procesales del Aplicativo ARCO
Impulsos EXPEDIENTES POLICIVOS en el aplicativo
Dirección de Gestión Policiva Reporte ARCO
</t>
  </si>
  <si>
    <t>SI PROGRAMADA CON 2040 IMPULSOS PARA REPORTAR PRIMER TRIMESTRE</t>
  </si>
  <si>
    <t xml:space="preserve">El reporte de avance dentro del mes de enero y  seguimiento por cada una de las inspecciones se han realizado:
2A 246 impulsos de 2040 del mes
2B 100 impulsos de 2040 del mes  
2C 195 impulsos de 2040 del mes 
2D 108 impulsos de 2040 del mes
</t>
  </si>
  <si>
    <t xml:space="preserve">El reporte de avance dentro del mes de febrero y  seguimiento por cada una de las inspecciones se han realizado:
2A 253 impulsos de 2040 del mes
2B 23 impulsos de 2040 del mes  
2C 237 impulsos de 2040 del mes 
2D 193 impulsos de 2040 del mes
</t>
  </si>
  <si>
    <t>Se debe solicitar verificación del total de expedientes de Impulsp establecidos por la DGP de la SDG, dado que estan realizando la medición con un total de 8600 impulsos y la meta plan gestión es 8160</t>
  </si>
  <si>
    <r>
      <rPr>
        <sz val="8"/>
        <color rgb="FF000000"/>
        <rFont val="Calibri"/>
      </rPr>
      <t xml:space="preserve">Proferir </t>
    </r>
    <r>
      <rPr>
        <b/>
        <sz val="8"/>
        <color rgb="FF000000"/>
        <rFont val="Calibri"/>
      </rPr>
      <t>4.320</t>
    </r>
    <r>
      <rPr>
        <sz val="8"/>
        <color rgb="FF000000"/>
        <rFont val="Calibri"/>
      </rPr>
      <t xml:space="preserve"> fallos de fondo en primera instancia sobre las actuaciones de policía que se encuentran a cargo de las inspecciones de policía.</t>
    </r>
  </si>
  <si>
    <t>Fallos de fondo en primera instancia proferidos</t>
  </si>
  <si>
    <t>Número de Fallos de fondo en primera instancia proferidos</t>
  </si>
  <si>
    <t>Fallos de fondo</t>
  </si>
  <si>
    <t xml:space="preserve">Área GestiónPolicivo Juridico–
PROFESIONAL ESPECIALIZADO 222-24- JOHN CARRILLO- LINEAMIENTOS
REPORTAN:
Área de Policiva y Jurídica, Inspectores de Policía 2A-2B-2C-2D
</t>
  </si>
  <si>
    <t xml:space="preserve">
Reporte de seguimiento  de fallos de fondo de actuaciones de Policía del Aplicativo ARCO
Dirección de Gestión Policiva Reporte ARCO
</t>
  </si>
  <si>
    <t>SI PROGRAMADA CON 1080 FALLOS PARA REPORTAR PRIMER TRIMESTRE</t>
  </si>
  <si>
    <t xml:space="preserve">El reporte de avance dentro del mes de enero y seguimiento por cada una de las inspecciones se han realizado:
2A 110 fallos de 90 del mes
2B 47 fallos de 90 del mes  
2C 143 fallos de 90 del mes 
2D 3 fallos de 9 del mes
</t>
  </si>
  <si>
    <t xml:space="preserve">El reporte de avance dentro del mes de febrero y de  seguimiento por cada una de las inspecciones se han realizado:
2A 36 fallos de 90 del mes
2B 1 fallos de 90 del mes  
2C 168 fallos de 90 del mes 
2D 49 fallos de 9 del mes
</t>
  </si>
  <si>
    <t>Se debe solicitar verificación del total de expedientes de fallos establecidos por la DGP de la SDG, dado que estan realizando la medición con un total de 4500 fallos y la meta plan gestión es 4320</t>
  </si>
  <si>
    <r>
      <rPr>
        <sz val="8"/>
        <color rgb="FF000000"/>
        <rFont val="Calibri"/>
      </rPr>
      <t xml:space="preserve">Terminar (archivar) </t>
    </r>
    <r>
      <rPr>
        <b/>
        <sz val="8"/>
        <color rgb="FF000000"/>
        <rFont val="Calibri"/>
      </rPr>
      <t>306</t>
    </r>
    <r>
      <rPr>
        <sz val="8"/>
        <color rgb="FF000000"/>
        <rFont val="Calibri"/>
      </rPr>
      <t xml:space="preserve"> actuaciones administrativas activas.</t>
    </r>
  </si>
  <si>
    <t>Actuaciones Administrativas terminadas (archivadas)</t>
  </si>
  <si>
    <t>Número de Actuaciones Administrativas terminadas (archivadas)</t>
  </si>
  <si>
    <t>Actuaciones administrativas terminadas</t>
  </si>
  <si>
    <t xml:space="preserve">Área GestiónPolicivo Juridico–
PROFESIONAL ESPECIALIZADO 222-24- JOHN CARRILLO PALLARES- LINEAMIENTOS
REPORTAN:
EQUIPO JURIDICO-DESCONGESTIÓN AL PROFESIONAL 222-24 DEL ÁREA
CONSOLIDA PARA REPORTE A CALIDAD
SONIA MELO
</t>
  </si>
  <si>
    <t xml:space="preserve">Reporte de seguimiento de actuaciones administrativas por vía gubernativa
</t>
  </si>
  <si>
    <t>SI PROGRAMADA CON 45 ACTUACIONES (ARCHIVO) PARA REPORTAR PRIMER TRIMESTRE</t>
  </si>
  <si>
    <t>Para  el reporte de avance de esta meta para el mes de enero y seguimiento, se archivaron dentro del aplicativo SIACTUA  1 actuación en primea instancia</t>
  </si>
  <si>
    <t>Para  el reporte de avance de esta meta para el mes de febrero y seguimiento, se archivaron dentro del aplicativo SIACTUA 4 actuaciones en primea instancia</t>
  </si>
  <si>
    <t>se encuentra en alerta por posible incumplimiento para el primer trimestre</t>
  </si>
  <si>
    <r>
      <rPr>
        <sz val="8"/>
        <color rgb="FF000000"/>
        <rFont val="Calibri"/>
      </rPr>
      <t xml:space="preserve">Terminar </t>
    </r>
    <r>
      <rPr>
        <b/>
        <sz val="8"/>
        <color rgb="FF000000"/>
        <rFont val="Calibri"/>
      </rPr>
      <t>200</t>
    </r>
    <r>
      <rPr>
        <sz val="8"/>
        <color rgb="FF000000"/>
        <rFont val="Calibri"/>
      </rPr>
      <t xml:space="preserve"> actuaciones administrativas en primera instancia.</t>
    </r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</si>
  <si>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</si>
  <si>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</si>
  <si>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</si>
  <si>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SI PROGRAMADA CON 30 ACTUACIONES (TERMINADAS EN PRIMERA INSTANCIA) PARA REPORTAR PRIMER TRIMESTRE</t>
  </si>
  <si>
    <t>Para  el reporte de avance de esta meta para el mes de enero y seguimiento, se terminaron dentro del aplicativo SIACTUA  10 actuaciones en primea instancia</t>
  </si>
  <si>
    <t>Para  el reporte de avance de esta meta para el mes de febrero y seguimiento, se terminaron dentro del aplicativo SIACTUA  5 actuaciones en primea instancia</t>
  </si>
  <si>
    <r>
      <rPr>
        <sz val="8"/>
        <color rgb="FF000000"/>
        <rFont val="Calibri"/>
      </rPr>
      <t xml:space="preserve">Realizar </t>
    </r>
    <r>
      <rPr>
        <b/>
        <sz val="8"/>
        <color rgb="FF000000"/>
        <rFont val="Calibri"/>
      </rPr>
      <t>126</t>
    </r>
    <r>
      <rPr>
        <sz val="8"/>
        <color rgb="FF000000"/>
        <rFont val="Calibri"/>
      </rPr>
      <t xml:space="preserve"> operativos de inspección, vigilancia y control en materia de integridad del espacio público.</t>
    </r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</si>
  <si>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</si>
  <si>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</si>
  <si>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</si>
  <si>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 xml:space="preserve">Área GestiónPolicivo Juridico–
PROFESIONAL ESPECIALIZADO 222-24- JOHN CARRILLO PALLARES- LINEAMIENTOS
REPORTAN:
EQUIPO JURIDICO AL PROFESIONAL 222-24 DEL ÁREA
CONSOLIDA PARA REPORTE A CALIDAD
SONIA MELO
</t>
  </si>
  <si>
    <t xml:space="preserve">
GET-IVC-F037 Formato técnico de visita y/o verificación - espacio público.
Acta de asistencia e informe del operativo
Registros operativos Alcaldía Local
</t>
  </si>
  <si>
    <t>SI PROGRAMADA CON 28 OPERATIVOS PARA REPORTAR PRIMER TRIMESTRE</t>
  </si>
  <si>
    <r>
      <rPr>
        <sz val="8"/>
        <color rgb="FF000000"/>
        <rFont val="Calibri"/>
      </rPr>
      <t xml:space="preserve">A la fecha 31 de Enero de 2023 se realizaron 28 operativos y 12 visitas, para un total de 40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# 2441 CL 65 A KR 1
# 2446 KR 13 CL 63
# 2447 KR 13 CL 63
# 2448 CL 52 A KR 9
# 2449 KR 13 CL 52 Y 49
# 2450 KR 13 CL 63 
# 2451 KR 13 CL 45
# 2452 DG 57 CL 55 A 99
# 2454 KR 13 CL 50 Y 52
# 2453 KR 13 CL 63
# 2527 CL 49 KR 13
# 3119 KR 7 CL 40
# 3120 KR 13 CL 63
# 3193 KR 14 CL 56 - 16
# 3182 KR 9 CL 65 Y 66
# 3121 KR 13 CL 63
# 3125 CL 62 KR 7 Y 9 
# 3127 KR 13 CL 63
# 3128 KR 13 CL 63
# 3184 KR 13 CL 63
# 3181 KR 9 CL 65 Y 68 
# 3185 KR 7 CL 41
# 3186 CL 61 KR 7
# 3187 KR 7 CL 41
# 3188 KR 7 CL 49
# 3189 KR 15 CL 98
# 3191 CL 85 KR 15 Y 19
# 3192 CL 100 KR 11 Y 19 A
</t>
    </r>
    <r>
      <rPr>
        <b/>
        <sz val="8"/>
        <color rgb="FF000000"/>
        <rFont val="Calibri"/>
      </rPr>
      <t xml:space="preserve">VISITAS ID:
</t>
    </r>
    <r>
      <rPr>
        <sz val="8"/>
        <color rgb="FF000000"/>
        <rFont val="Calibri"/>
      </rPr>
      <t xml:space="preserve"># 2443 KR 7 CL 37
# 2442 KR 2 CL 55
# 2444 KR 9 CL 102
# 2445 CL 53 TV 3
# 3401 CL 65 KR 9 Y 10
# 3381 CL 82 11 75
# 3382 CL 65 BIS 4 - 12
# 3179 KR 8 CL 67 
# 3180 KR 9 CL 65
# 3183 KR 8 CL 67
# 3190 AV CIRCUNVALAR CL 63
#3384 KR 7 CL 53 35
</t>
    </r>
  </si>
  <si>
    <r>
      <rPr>
        <sz val="8"/>
        <color rgb="FF000000"/>
        <rFont val="Calibri"/>
      </rPr>
      <t xml:space="preserve">A la fecha 28 de Febrero de 2023 se realizaron 31 operativos y 11 visitas, para un total de 42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# 3405 KR 11 CL 81
# 3475 CL 63 KR 13
# 3476 CL 81 KR 11
# 3477 KR 11 CL 81
# 3523 KR 7 CL 61
# 3522 KR 7 CL 61
# 3527 KR 7 CL 61 
# 3528 CL 81 KR 11
# 3531 CL 63 KR 13
# 3532 CL 45 KR 4
# 3533 KR 9 A CL 62
# 3536 CL 82 KR 11
# 3537 KR 8 CL 40
# 3538 CL 92 KR 14
# 3539 CL 61 KR 13
# 3540 CL 53 KR 13
# 3546 KR 13 CL 52
# 3549 CL 69 KR 11
# 3548 KR 13 CL 52
# 3544 KR 13 CL 57
# 3630 KR 13 CL 59
# 3631 CL 63 KR 13
# 3632 CL 61 KR 13
# 3588 CL 57 KR 4 
# 3635 CL 40 KR 13
# 4045 KR 7 CL 61 
# 4042 KR 9 CL 72
# 4043 KR 5 CL 98
# 3775 CL 69 KR 11
# 3773 KR 11 CL 82
# 3674 CL 98 KR 15
</t>
    </r>
    <r>
      <rPr>
        <b/>
        <sz val="8"/>
        <color rgb="FF000000"/>
        <rFont val="Calibri"/>
      </rPr>
      <t xml:space="preserve">VISITAS ID:
</t>
    </r>
    <r>
      <rPr>
        <sz val="8"/>
        <color rgb="FF000000"/>
        <rFont val="Calibri"/>
      </rPr>
      <t># 3403 CL 49 CL 7 27
# 3526 CL 63 KR 13
# 3529 KR 11 CL 81
# 3530 KR 11 CL 81 
# 3541 KR 11 CL 81
# 3547 CL 69 KR 8
# 3673 KR 7 39 
# 3936 KR 7 CL 61
# 3935 KR 13 CL 63
# 3937 KR 7 CICLOVIA
# 3938 KR 7 CL 61</t>
    </r>
  </si>
  <si>
    <r>
      <rPr>
        <sz val="8"/>
        <color rgb="FF000000"/>
        <rFont val="Calibri"/>
      </rPr>
      <t>Realizar</t>
    </r>
    <r>
      <rPr>
        <b/>
        <sz val="8"/>
        <color rgb="FF000000"/>
        <rFont val="Calibri"/>
      </rPr>
      <t xml:space="preserve"> 360</t>
    </r>
    <r>
      <rPr>
        <sz val="8"/>
        <color rgb="FF000000"/>
        <rFont val="Calibri"/>
      </rPr>
      <t xml:space="preserve"> operativos de inspección, vigilancia y control en materia de actividad económica.</t>
    </r>
  </si>
  <si>
    <t>Acciones de control u operativos en materia actividad económica realizadas</t>
  </si>
  <si>
    <t>Número de Acciones de control u operativos en materia actividad económica realizadas</t>
  </si>
  <si>
    <t xml:space="preserve">
GET-IVC-F035 Acta de visita
GDI-GPD-F029 Evidencia de reunión 
Acta de asistencia e informe del operativo
Registros operativos Alcaldía Local
</t>
  </si>
  <si>
    <t>SI PROGRAMADA CON 90 OPERATIVOS PARA REPORTAR PRIMER TRIMESTRE</t>
  </si>
  <si>
    <r>
      <rPr>
        <sz val="8"/>
        <color rgb="FF000000"/>
        <rFont val="Calibri"/>
      </rPr>
      <t xml:space="preserve">A la fecha 31 de Enero de 2023 se realizaron 4 operativos y 0 visitas, para un total de 0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# 2221 CL 57 B KR 8 - 05 LOCAL 4 Y 6
# 2250 CL 57 B KR 8 - 05 LOCAL 4 Y 6
# 2395 KR 4 CL 58 32
# 2393 CL 85 KR 11 53 INT 3
# 2439 CL 71 KR 9 55
# 2440 KR 5 CL 65 20
# 2543 CL 82 KR 15
# 3399 CL 69 A KR 4 93
# 3400 CL 70 A KR 9 51
# 2606 KR 11 CL 67 63
# 3398 AV CARACAS 44 40
# 2612 CL 85 12 71
# 3383 CL 72 11 61
# 2658 AK 20 76 44
# 3009 KR 3 60A 17
# 3013 CL 55 10 72 LOCAL 5
# 3371 AV CL 51 13 29
</t>
    </r>
    <r>
      <rPr>
        <b/>
        <sz val="8"/>
        <color rgb="FF000000"/>
        <rFont val="Calibri"/>
      </rPr>
      <t xml:space="preserve">VISITAS ID:
</t>
    </r>
    <r>
      <rPr>
        <sz val="8"/>
        <color rgb="FF000000"/>
        <rFont val="Calibri"/>
      </rPr>
      <t xml:space="preserve"># 2345 KR 19 CL 93 A 
</t>
    </r>
  </si>
  <si>
    <r>
      <rPr>
        <sz val="8"/>
        <color rgb="FF000000"/>
        <rFont val="Calibri"/>
      </rPr>
      <t xml:space="preserve">A la fecha 28 de Febrero de 2023 se realizaron 7 operativos y 4 visitas, para un total de 11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
# 2675 KR 15 93 33
# 3375 CL 85 12 21
# 3177 CL 13 85 65
# 3176 CL 57 20 21
# 3618 CL 62 KR 4
# 3622 CL 51 KR 13
# 3615 KR 7 CL 61
</t>
    </r>
    <r>
      <rPr>
        <b/>
        <sz val="8"/>
        <color rgb="FF000000"/>
        <rFont val="Calibri"/>
      </rPr>
      <t xml:space="preserve">VISITAS ID:
</t>
    </r>
    <r>
      <rPr>
        <sz val="8"/>
        <color rgb="FF000000"/>
        <rFont val="Calibri"/>
      </rPr>
      <t># 3221 KR 19 A 78 80
# 3241 CL 54 9 56
# 3272 OBRAS
# 4046 KR 13 48 15</t>
    </r>
  </si>
  <si>
    <r>
      <rPr>
        <sz val="8"/>
        <color rgb="FF000000"/>
        <rFont val="Calibri"/>
      </rPr>
      <t>Realizar</t>
    </r>
    <r>
      <rPr>
        <b/>
        <sz val="8"/>
        <color rgb="FF000000"/>
        <rFont val="Calibri"/>
      </rPr>
      <t xml:space="preserve"> 39</t>
    </r>
    <r>
      <rPr>
        <sz val="8"/>
        <color rgb="FF000000"/>
        <rFont val="Calibri"/>
      </rPr>
      <t xml:space="preserve"> operativos de inspección, vigilancia y control para dar cumplimiento a los fallos de cerros orientales.</t>
    </r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</si>
  <si>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</si>
  <si>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</si>
  <si>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 xml:space="preserve">Área GestiónPolicivo Juridico–
PROFESIONAL ESPECIALIZADO 222-24- JOHN CARRILLO PALLARES- LINEAMIENTOS
REPORTAN:
EQUIPO JURIDICO-CERROS AL PROFESIONAL 222-24 DEL ÁREA
CONSOLIDA PARA REPORTE A CALIDAD
SONIA MELO
</t>
  </si>
  <si>
    <t>SI PROGRAMADA CON 6 OPERATIVOS PARA REPORTAR PRIMER TRIMESTRE</t>
  </si>
  <si>
    <t xml:space="preserve">A la fecha 31 de Enero de 2023 se realizaron 0 operativos y 0 visitas, para un total de 0 operativos asi:
</t>
  </si>
  <si>
    <r>
      <rPr>
        <sz val="8"/>
        <color rgb="FF000000"/>
        <rFont val="Calibri"/>
      </rPr>
      <t xml:space="preserve">A la fecha 28 de Febrero de 2023 se realizaron 2 operativos y 0 visitas, para un total de 2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# 3453 POLIGONO 60/61/179
</t>
    </r>
  </si>
  <si>
    <r>
      <rPr>
        <sz val="8"/>
        <color rgb="FF000000"/>
        <rFont val="Calibri"/>
      </rPr>
      <t>Realizar</t>
    </r>
    <r>
      <rPr>
        <b/>
        <sz val="8"/>
        <color rgb="FF000000"/>
        <rFont val="Calibri"/>
      </rPr>
      <t xml:space="preserve"> 29</t>
    </r>
    <r>
      <rPr>
        <sz val="8"/>
        <color rgb="FF000000"/>
        <rFont val="Calibri"/>
      </rPr>
      <t xml:space="preserve"> operativos de inspección, vigilancia y control en materia de actividad ambiental</t>
    </r>
  </si>
  <si>
    <t>Acciones de control u operativos en materia de actividad ambiental realizadas</t>
  </si>
  <si>
    <t>Número de Acciones de control u operativos en materia de actividad ambiental realizadas</t>
  </si>
  <si>
    <t xml:space="preserve">Área GestiónPolicivo Juridico–
PROFESIONAL ESPECIALIZADO 222-24- JOHN CARRILLO PALLARES- LINEAMIENTOS
REPORTAN:
EQUIPO JURIDICO AL PROFESIONAL 222-24 DEL ÁREA
CONSOLIDA PARA REPORTE A CALIDAD
SONIA MELO
</t>
  </si>
  <si>
    <t xml:space="preserve">
 Formato
GDI-GPD-F029 Evidencia de reunión 
Acta de asistencia e informe del operativo
Registros operativos Alcaldía Local</t>
  </si>
  <si>
    <t>SI PROGRAMADA CON 5 OPERATIVOS PARA REPORTAR PRIMER TRIMESTRE</t>
  </si>
  <si>
    <r>
      <rPr>
        <sz val="8"/>
        <color rgb="FF000000"/>
        <rFont val="Calibri"/>
      </rPr>
      <t xml:space="preserve">A la fecha 31 de Enero de 2023 se realizaron 4 operativos y 0 visitas, para un total de 0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 xml:space="preserve"># 2346 CL 80 AUTOP. NORTE
# 2554 KR 15 CL 82
# 2821 CL 83 KR 12
# 2820 CL 100 KR 9 ESTE
</t>
    </r>
  </si>
  <si>
    <r>
      <rPr>
        <sz val="8"/>
        <color rgb="FF000000"/>
        <rFont val="Calibri"/>
      </rPr>
      <t xml:space="preserve">A la fecha 28 de Febrero de 2023 se realizaron 2 operativos y 0 visitas, para un total de 0 operativos asi:
</t>
    </r>
    <r>
      <rPr>
        <b/>
        <sz val="8"/>
        <color rgb="FF000000"/>
        <rFont val="Calibri"/>
      </rPr>
      <t xml:space="preserve">OPERATIVOS ID:
</t>
    </r>
    <r>
      <rPr>
        <sz val="8"/>
        <color rgb="FF000000"/>
        <rFont val="Calibri"/>
      </rPr>
      <t># 3249 CL 41 KR 8
# 3114 CL 57 KR 8</t>
    </r>
  </si>
  <si>
    <t>METAS TRANSVERSALES</t>
  </si>
  <si>
    <t>17 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</si>
  <si>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</si>
  <si>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</si>
  <si>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</si>
  <si>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</si>
  <si>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2022</t>
  </si>
  <si>
    <t xml:space="preserve">Constante </t>
  </si>
  <si>
    <t>Porcentaje de buenas prácticas ambientales implementadas</t>
  </si>
  <si>
    <t>No programada</t>
  </si>
  <si>
    <t xml:space="preserve">Área Gestión Desarrollo Local-
Profesional Especializado 222-24-FABIOLA VASQUEZ PEDRAZA-LINEAMIENTOS
REPORTA:
Promotor PIGA/
</t>
  </si>
  <si>
    <t xml:space="preserve">
Listas de chequeo al cumplimiento de criterios ambientales remitidos por la OAP
Resultados de medición de los criterios ambientales
OAP, con la información suministrada por la alcaldía
</t>
  </si>
  <si>
    <t>18 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</si>
  <si>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</si>
  <si>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</si>
  <si>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</si>
  <si>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2022</t>
  </si>
  <si>
    <t>Porcentaje de planes de mejora sin vencimientos</t>
  </si>
  <si>
    <t xml:space="preserve">Todos los grupos de la Alcaldía Local- Apoyado en el Promotor de la Mejora-Lady Navarro 
Reporte: Grupo OAP
</t>
  </si>
  <si>
    <t xml:space="preserve">
Reportes Listados de Asistencia por la OAP</t>
  </si>
  <si>
    <t xml:space="preserve">La Alcaldía Local cuenta con 10 acciones de mejora abiertos no vencidos de las 10 acciones, 7 corresponden al PM 359 PIGA-Ambiental el cual se reformulo por segunda vez y se envio para validación, el PM 361 con 3 acciones abiertas, pendiente de realizar reformulación, lo que representa una ejecución de la meta del 100%. </t>
  </si>
  <si>
    <t>19 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</si>
  <si>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</si>
  <si>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</si>
  <si>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</si>
  <si>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100% meta 2022 Ley 1712/2014</t>
  </si>
  <si>
    <t>Porcentaje de requisitos cumplidos</t>
  </si>
  <si>
    <t>Área Gestión Desarrollo Local – Prensa-Jefe de Prensa-Haydibers Arredondo área y apoyo a la gestión de prensa.</t>
  </si>
  <si>
    <t>MEDIO DE VERIFICACIÓN
Reporte cumplimiento herramienta de publicación de la SDG en página web de la Alcaldía</t>
  </si>
  <si>
    <t xml:space="preserve">A la fecha contamos con  115 criterios de publicación estblecidos en l matriz de cumplimiento de la ley 1712 de 2014, a la fecha se encuentra al 100% de actualización y publicación d la información en todas y cada unade sus secciones </t>
  </si>
  <si>
    <t>A la fecha contamos con  115 criterios de publicación estblecidos en l matriz de cumplimiento de la ley 1712 de 2014, a la fecha se encuentra al 100% de actualización y publicación d la información en todas y cada unade sus secciones</t>
  </si>
  <si>
    <t>20 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</si>
  <si>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</si>
  <si>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</si>
  <si>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al menos dos personas de la alcaldía local / Número de capacitaciones convocadas) *100</t>
  </si>
  <si>
    <t>MEDIO DE VERIFICACIÓN
Reportes Listados de Asistencia por la OAP</t>
  </si>
  <si>
    <t>Se asiste a las mesas de actualización de DTS, y Activos de Información</t>
  </si>
  <si>
    <t>21 MT5</t>
  </si>
  <si>
    <t>Realizar dos jornadas de capacitación o entrenamiento por parte de los promotores de mejora sobre el sistema de gestión y/o los procesos, dirigidas al personal de planta y contratistas para el fortalecimiento del Modelo Integrado de Planeación y Gestión, de acuerdo con los lineamientos dados por la Oficina Asesora de Planeación</t>
  </si>
  <si>
    <t>Jornadas de capacitación sobre el sistema de gestión realizadas</t>
  </si>
  <si>
    <t>Número de jornadas de capacitación sobre el sistema de gestión realizadas / Número de jornadas de capacitación sobre el sistema de gestión esperadas</t>
  </si>
  <si>
    <t>Todos los grupos de la Alcaldía Local- Apoyado en el Promotor de la Mejora-Lady Navarro 
Reporte: Sandra Pereira
MEDIO DE VERIFICACIÓN
Reportesde Seguimiento y base SAC</t>
  </si>
  <si>
    <t xml:space="preserve">
MEDIO DE VERIFICACIÓN
Reportes de Seguimiento y base SAC</t>
  </si>
  <si>
    <t>22 MT7</t>
  </si>
  <si>
    <t>Dar respuesta al 100% de los requerimientos ciudadanos asignados a la alcaldía local con corte a 31 de diciembre de 2022 tipificadas como Derechos de Petición registradas en el aplicativo Bogotá te Escucha y gestor documental ORFEO.</t>
  </si>
  <si>
    <t>Porcentaje de requerimientos ciudadanos con respuesta definitiva</t>
  </si>
  <si>
    <t>(No. de respuestas efectuadas / No. requerimientos instaurados antes del 31 de diciembre 2022) X 100</t>
  </si>
  <si>
    <t>SI PROGRAMADA CON UN 33% PARA REPORTAR PRIMER TRIMESTRE</t>
  </si>
  <si>
    <t>Con corte al 31-12-2022  la Alcaldía Local se encuentra a un 100%  en el estado de  respuesta a los Derechos de Petición de la vigencia 2022</t>
  </si>
  <si>
    <t xml:space="preserve">Con corte al 28/02/2022  la Alcaldía Local se encuentra a un 100%  en el estado de  respuesta a los Derechos de Petición de la vigencia 2022 </t>
  </si>
  <si>
    <t>23 MT6</t>
  </si>
  <si>
    <t>Dar respuesta al 80%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ley.</t>
  </si>
  <si>
    <t>(No. de respuestas efectuadas / No. requerimientos instaurados en la vigencia 2023 que deben tener respuesta) X 100</t>
  </si>
  <si>
    <t>SI PROGRAMADA CON UN 20% PARA REPORTAR PRIMER TRIMESTRE</t>
  </si>
  <si>
    <t xml:space="preserve">Con corte al 31-01-2023, la Alcaldía Local tenia asignados 53 DP, de los cuales 42 ya se encuentran en trámite cerrado lo que representa un avance del 79,25%, sobrepasando lo programdo para primer trimestre de la vigencia. </t>
  </si>
  <si>
    <t xml:space="preserve">Con corte al 28-02-2023, la Alcaldía Local tenia asignados 87 DP, de los cuales 61 ya se encuentran en trámite cerrado lo que representa un avance del 70%, sobrepasando lo programdo para primer trimestre de la vigencia.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</si>
</sst>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 Light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 Light"/>
      <family val="2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 Light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rgb="FF000000"/>
      <name val="Calibri Light"/>
      <family val="2"/>
    </font>
    <font>
      <b/>
      <sz val="8"/>
      <color rgb="FFFF0000"/>
      <name val="Calibri"/>
      <family val="2"/>
      <scheme val="minor"/>
    </font>
    <font>
      <b/>
      <sz val="8"/>
      <color rgb="FF000000"/>
      <name val="Calibri"/>
    </font>
    <font>
      <sz val="8"/>
      <name val="Calibri"/>
    </font>
    <font>
      <sz val="8"/>
      <color rgb="FF000000"/>
      <name val="Calibri"/>
    </font>
    <font>
      <sz val="8"/>
      <color theme="1"/>
      <name val="Calibri"/>
    </font>
    <font>
      <b/>
      <sz val="8"/>
      <color rgb="FFFF0000"/>
      <name val="Calibri"/>
    </font>
    <font>
      <sz val="8"/>
      <color rgb="FFFF0000"/>
      <name val="Calibri"/>
    </font>
    <font>
      <b/>
      <sz val="8"/>
      <color theme="1"/>
      <name val="Calibri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b/>
      <sz val="8"/>
      <color rgb="FF000000"/>
      <name val="Calibri Light"/>
    </font>
    <font>
      <b/>
      <sz val="8"/>
      <color rgb="FFFF0000"/>
      <name val="Calibri Light"/>
    </font>
    <font>
      <sz val="8"/>
      <color rgb="FF0070C0"/>
      <name val="Calibri"/>
    </font>
    <font>
      <b/>
      <sz val="28"/>
      <color rgb="FF000000"/>
      <name val="Arial Black"/>
    </font>
    <font>
      <b/>
      <sz val="8"/>
      <color rgb="FF000000"/>
      <name val="Calibri"/>
      <charset val="1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B08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9" fontId="8" fillId="0" borderId="23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0" borderId="27" xfId="0" applyNumberFormat="1" applyFont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5" fillId="0" borderId="42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10" fontId="15" fillId="0" borderId="43" xfId="0" applyNumberFormat="1" applyFont="1" applyBorder="1" applyAlignment="1">
      <alignment horizontal="center" vertical="center" wrapText="1"/>
    </xf>
    <xf numFmtId="0" fontId="15" fillId="6" borderId="4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  <protection hidden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13" fontId="15" fillId="0" borderId="12" xfId="0" applyNumberFormat="1" applyFont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9" fontId="14" fillId="0" borderId="16" xfId="0" applyNumberFormat="1" applyFont="1" applyBorder="1" applyAlignment="1">
      <alignment horizontal="center" vertical="center"/>
    </xf>
    <xf numFmtId="9" fontId="15" fillId="0" borderId="15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6" borderId="4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9" fontId="15" fillId="0" borderId="4" xfId="0" applyNumberFormat="1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9" fontId="14" fillId="4" borderId="6" xfId="0" applyNumberFormat="1" applyFont="1" applyFill="1" applyBorder="1" applyAlignment="1">
      <alignment horizontal="center" vertical="center" wrapText="1"/>
    </xf>
    <xf numFmtId="0" fontId="15" fillId="4" borderId="34" xfId="0" applyFont="1" applyFill="1" applyBorder="1" applyAlignment="1" applyProtection="1">
      <alignment horizontal="center" vertical="center" wrapText="1"/>
      <protection hidden="1"/>
    </xf>
    <xf numFmtId="0" fontId="14" fillId="4" borderId="3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9" fontId="14" fillId="4" borderId="3" xfId="0" applyNumberFormat="1" applyFont="1" applyFill="1" applyBorder="1" applyAlignment="1">
      <alignment horizontal="center" vertical="center" wrapText="1"/>
    </xf>
    <xf numFmtId="9" fontId="14" fillId="4" borderId="10" xfId="0" applyNumberFormat="1" applyFont="1" applyFill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9" fontId="20" fillId="0" borderId="4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10" fontId="15" fillId="0" borderId="6" xfId="0" applyNumberFormat="1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9" fontId="23" fillId="0" borderId="3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9" fontId="23" fillId="0" borderId="20" xfId="1" applyFont="1" applyBorder="1" applyAlignment="1">
      <alignment horizontal="center" vertical="center" wrapText="1"/>
    </xf>
    <xf numFmtId="9" fontId="23" fillId="0" borderId="4" xfId="1" applyFont="1" applyBorder="1" applyAlignment="1">
      <alignment horizontal="center" vertical="center" wrapText="1"/>
    </xf>
    <xf numFmtId="9" fontId="23" fillId="0" borderId="20" xfId="1" applyFont="1" applyFill="1" applyBorder="1" applyAlignment="1">
      <alignment horizontal="center" vertical="center" wrapText="1"/>
    </xf>
    <xf numFmtId="9" fontId="23" fillId="0" borderId="4" xfId="1" applyFont="1" applyFill="1" applyBorder="1" applyAlignment="1">
      <alignment horizontal="center" vertical="center" wrapText="1"/>
    </xf>
    <xf numFmtId="1" fontId="23" fillId="0" borderId="20" xfId="1" applyNumberFormat="1" applyFont="1" applyBorder="1" applyAlignment="1">
      <alignment horizontal="center" vertical="center" wrapText="1"/>
    </xf>
    <xf numFmtId="1" fontId="23" fillId="0" borderId="20" xfId="0" applyNumberFormat="1" applyFont="1" applyBorder="1" applyAlignment="1">
      <alignment horizontal="center" vertical="center" wrapText="1"/>
    </xf>
    <xf numFmtId="1" fontId="23" fillId="0" borderId="4" xfId="1" applyNumberFormat="1" applyFont="1" applyBorder="1" applyAlignment="1">
      <alignment horizontal="center" vertical="center" wrapText="1"/>
    </xf>
    <xf numFmtId="9" fontId="23" fillId="0" borderId="6" xfId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9" fontId="23" fillId="0" borderId="34" xfId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9" fontId="8" fillId="0" borderId="16" xfId="0" applyNumberFormat="1" applyFont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0" fontId="15" fillId="0" borderId="1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/>
    </xf>
    <xf numFmtId="10" fontId="15" fillId="0" borderId="21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0" fontId="15" fillId="6" borderId="33" xfId="0" applyNumberFormat="1" applyFont="1" applyFill="1" applyBorder="1" applyAlignment="1">
      <alignment horizontal="center" vertical="center" wrapText="1"/>
    </xf>
    <xf numFmtId="10" fontId="15" fillId="6" borderId="6" xfId="0" applyNumberFormat="1" applyFont="1" applyFill="1" applyBorder="1" applyAlignment="1">
      <alignment horizontal="center" vertical="center" wrapText="1"/>
    </xf>
    <xf numFmtId="10" fontId="15" fillId="6" borderId="43" xfId="0" applyNumberFormat="1" applyFont="1" applyFill="1" applyBorder="1" applyAlignment="1">
      <alignment horizontal="center" vertical="center" wrapText="1"/>
    </xf>
    <xf numFmtId="9" fontId="15" fillId="6" borderId="6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F8D8-7078-4751-A017-B0C72401C992}">
  <sheetPr>
    <pageSetUpPr fitToPage="1"/>
  </sheetPr>
  <dimension ref="A1:Y28"/>
  <sheetViews>
    <sheetView tabSelected="1" topLeftCell="A3" zoomScale="87" zoomScaleNormal="87" workbookViewId="0">
      <pane ySplit="2" topLeftCell="A25" activePane="bottomLeft" state="frozen"/>
      <selection pane="bottomLeft" activeCell="B27" sqref="B27"/>
    </sheetView>
  </sheetViews>
  <sheetFormatPr baseColWidth="10" defaultColWidth="11.42578125" defaultRowHeight="11.25" x14ac:dyDescent="0.25"/>
  <cols>
    <col min="1" max="1" width="7.5703125" style="6" customWidth="1"/>
    <col min="2" max="2" width="19.42578125" style="6" customWidth="1"/>
    <col min="3" max="3" width="9.85546875" style="6" customWidth="1"/>
    <col min="4" max="4" width="13.42578125" style="6" customWidth="1"/>
    <col min="5" max="5" width="15.42578125" style="6" customWidth="1"/>
    <col min="6" max="6" width="13.5703125" style="6" bestFit="1" customWidth="1"/>
    <col min="7" max="7" width="14.28515625" style="6" customWidth="1"/>
    <col min="8" max="12" width="11.42578125" style="6"/>
    <col min="13" max="13" width="13.7109375" style="6" customWidth="1"/>
    <col min="14" max="15" width="26.28515625" style="6" customWidth="1"/>
    <col min="16" max="16" width="25.42578125" style="6" customWidth="1"/>
    <col min="17" max="17" width="23.28515625" style="6" customWidth="1"/>
    <col min="18" max="18" width="28.5703125" style="6" customWidth="1"/>
    <col min="19" max="19" width="22.28515625" style="6" customWidth="1"/>
    <col min="20" max="20" width="30.28515625" style="6" customWidth="1"/>
    <col min="21" max="21" width="21.5703125" style="6" customWidth="1"/>
    <col min="22" max="22" width="31" style="6" customWidth="1"/>
    <col min="23" max="23" width="15.42578125" style="6" customWidth="1"/>
    <col min="24" max="24" width="14.7109375" style="6" customWidth="1"/>
    <col min="25" max="25" width="17.85546875" style="6" customWidth="1"/>
    <col min="26" max="16384" width="11.42578125" style="6"/>
  </cols>
  <sheetData>
    <row r="1" spans="1:25" ht="25.5" customHeight="1" x14ac:dyDescent="0.25">
      <c r="A1" s="175" t="s">
        <v>0</v>
      </c>
      <c r="B1" s="175"/>
      <c r="C1" s="175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5" ht="15" customHeight="1" x14ac:dyDescent="0.25">
      <c r="A2" s="173" t="s">
        <v>1</v>
      </c>
      <c r="B2" s="174"/>
      <c r="C2" s="174"/>
      <c r="D2" s="177" t="s">
        <v>2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P2" s="179"/>
      <c r="Q2" s="179"/>
      <c r="R2" s="179"/>
      <c r="S2" s="7"/>
      <c r="T2" s="7"/>
      <c r="U2" s="7"/>
      <c r="V2" s="7"/>
      <c r="W2" s="7"/>
      <c r="X2" s="7"/>
      <c r="Y2" s="7"/>
    </row>
    <row r="3" spans="1:25" ht="64.5" customHeight="1" x14ac:dyDescent="0.25">
      <c r="A3" s="170" t="s">
        <v>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2"/>
    </row>
    <row r="4" spans="1:25" ht="78.75" x14ac:dyDescent="0.25">
      <c r="A4" s="140" t="s">
        <v>4</v>
      </c>
      <c r="B4" s="139" t="s">
        <v>5</v>
      </c>
      <c r="C4" s="141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9" t="s">
        <v>12</v>
      </c>
      <c r="J4" s="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3" t="s">
        <v>18</v>
      </c>
      <c r="P4" s="23" t="s">
        <v>19</v>
      </c>
      <c r="Q4" s="110" t="s">
        <v>20</v>
      </c>
      <c r="R4" s="28" t="s">
        <v>21</v>
      </c>
      <c r="S4" s="111" t="s">
        <v>22</v>
      </c>
      <c r="T4" s="28" t="s">
        <v>21</v>
      </c>
      <c r="U4" s="119" t="s">
        <v>23</v>
      </c>
      <c r="V4" s="116" t="s">
        <v>21</v>
      </c>
      <c r="W4" s="19" t="s">
        <v>24</v>
      </c>
      <c r="X4" s="4" t="s">
        <v>25</v>
      </c>
      <c r="Y4" s="32" t="s">
        <v>26</v>
      </c>
    </row>
    <row r="5" spans="1:25" ht="173.25" customHeight="1" x14ac:dyDescent="0.25">
      <c r="A5" s="136">
        <v>1</v>
      </c>
      <c r="B5" s="95" t="s">
        <v>27</v>
      </c>
      <c r="C5" s="95" t="s">
        <v>28</v>
      </c>
      <c r="D5" s="95" t="s">
        <v>29</v>
      </c>
      <c r="E5" s="95" t="s">
        <v>30</v>
      </c>
      <c r="F5" s="95" t="s">
        <v>31</v>
      </c>
      <c r="G5" s="137" t="s">
        <v>32</v>
      </c>
      <c r="H5" s="97" t="s">
        <v>33</v>
      </c>
      <c r="I5" s="138">
        <v>0</v>
      </c>
      <c r="J5" s="138">
        <v>0.36</v>
      </c>
      <c r="K5" s="138">
        <v>0.42</v>
      </c>
      <c r="L5" s="138">
        <v>0.55000000000000004</v>
      </c>
      <c r="M5" s="138">
        <v>0.55000000000000004</v>
      </c>
      <c r="N5" s="38" t="s">
        <v>34</v>
      </c>
      <c r="O5" s="38" t="s">
        <v>35</v>
      </c>
      <c r="P5" s="39" t="s">
        <v>36</v>
      </c>
      <c r="Q5" s="40">
        <v>0</v>
      </c>
      <c r="R5" s="41" t="s">
        <v>37</v>
      </c>
      <c r="S5" s="40">
        <v>0</v>
      </c>
      <c r="T5" s="117" t="s">
        <v>37</v>
      </c>
      <c r="U5" s="42">
        <v>0</v>
      </c>
      <c r="V5" s="118" t="s">
        <v>37</v>
      </c>
      <c r="W5" s="43">
        <v>45022</v>
      </c>
      <c r="X5" s="44">
        <f>AVERAGE(Q5,S5,U5)</f>
        <v>0</v>
      </c>
      <c r="Y5" s="45"/>
    </row>
    <row r="6" spans="1:25" ht="101.25" x14ac:dyDescent="0.25">
      <c r="A6" s="96">
        <v>2</v>
      </c>
      <c r="B6" s="37" t="s">
        <v>38</v>
      </c>
      <c r="C6" s="37" t="s">
        <v>39</v>
      </c>
      <c r="D6" s="37" t="s">
        <v>40</v>
      </c>
      <c r="E6" s="37" t="s">
        <v>41</v>
      </c>
      <c r="F6" s="98">
        <v>0.6</v>
      </c>
      <c r="G6" s="99" t="s">
        <v>32</v>
      </c>
      <c r="H6" s="49" t="s">
        <v>33</v>
      </c>
      <c r="I6" s="105">
        <v>0.12</v>
      </c>
      <c r="J6" s="105">
        <v>0.35</v>
      </c>
      <c r="K6" s="105">
        <v>0.51</v>
      </c>
      <c r="L6" s="105">
        <v>0.72</v>
      </c>
      <c r="M6" s="105">
        <v>0.72</v>
      </c>
      <c r="N6" s="50" t="s">
        <v>42</v>
      </c>
      <c r="O6" s="51" t="s">
        <v>43</v>
      </c>
      <c r="P6" s="52" t="s">
        <v>44</v>
      </c>
      <c r="Q6" s="152">
        <v>3.5299999999999998E-2</v>
      </c>
      <c r="R6" s="161" t="s">
        <v>45</v>
      </c>
      <c r="S6" s="162">
        <v>9.2999999999999999E-2</v>
      </c>
      <c r="T6" s="161" t="s">
        <v>46</v>
      </c>
      <c r="U6" s="54"/>
      <c r="V6" s="55"/>
      <c r="W6" s="113">
        <v>45022</v>
      </c>
      <c r="X6" s="166">
        <f>AVERAGE(Q6,S6,U6)</f>
        <v>6.4149999999999999E-2</v>
      </c>
      <c r="Y6" s="56"/>
    </row>
    <row r="7" spans="1:25" ht="146.25" x14ac:dyDescent="0.25">
      <c r="A7" s="96">
        <v>3</v>
      </c>
      <c r="B7" s="97" t="s">
        <v>47</v>
      </c>
      <c r="C7" s="97" t="s">
        <v>39</v>
      </c>
      <c r="D7" s="97" t="s">
        <v>48</v>
      </c>
      <c r="E7" s="97" t="s">
        <v>49</v>
      </c>
      <c r="F7" s="103">
        <v>0.6</v>
      </c>
      <c r="G7" s="99" t="s">
        <v>32</v>
      </c>
      <c r="H7" s="49" t="s">
        <v>33</v>
      </c>
      <c r="I7" s="104">
        <v>0.12</v>
      </c>
      <c r="J7" s="104">
        <v>0.25</v>
      </c>
      <c r="K7" s="104">
        <v>0.45</v>
      </c>
      <c r="L7" s="104">
        <v>0.68</v>
      </c>
      <c r="M7" s="104">
        <v>0.68</v>
      </c>
      <c r="N7" s="50" t="s">
        <v>42</v>
      </c>
      <c r="O7" s="51" t="s">
        <v>43</v>
      </c>
      <c r="P7" s="52" t="s">
        <v>44</v>
      </c>
      <c r="Q7" s="156">
        <v>0.18129999999999999</v>
      </c>
      <c r="R7" s="155" t="s">
        <v>50</v>
      </c>
      <c r="S7" s="112">
        <v>0.44359999999999999</v>
      </c>
      <c r="T7" s="155" t="s">
        <v>51</v>
      </c>
      <c r="U7" s="57"/>
      <c r="V7" s="55"/>
      <c r="W7" s="113">
        <v>45022</v>
      </c>
      <c r="X7" s="166">
        <f>AVERAGE(Q7+S7+U7)</f>
        <v>0.62490000000000001</v>
      </c>
      <c r="Y7" s="56"/>
    </row>
    <row r="8" spans="1:25" ht="112.5" x14ac:dyDescent="0.25">
      <c r="A8" s="96">
        <v>4</v>
      </c>
      <c r="B8" s="97" t="s">
        <v>52</v>
      </c>
      <c r="C8" s="97" t="s">
        <v>39</v>
      </c>
      <c r="D8" s="97" t="s">
        <v>53</v>
      </c>
      <c r="E8" s="97" t="s">
        <v>54</v>
      </c>
      <c r="F8" s="103" t="s">
        <v>55</v>
      </c>
      <c r="G8" s="99" t="s">
        <v>32</v>
      </c>
      <c r="H8" s="49" t="s">
        <v>33</v>
      </c>
      <c r="I8" s="104">
        <v>0.25</v>
      </c>
      <c r="J8" s="104">
        <v>0.45</v>
      </c>
      <c r="K8" s="104">
        <v>0.7</v>
      </c>
      <c r="L8" s="106">
        <v>0.98499999999999999</v>
      </c>
      <c r="M8" s="106">
        <v>0.98499999999999999</v>
      </c>
      <c r="N8" s="50" t="s">
        <v>42</v>
      </c>
      <c r="O8" s="51" t="s">
        <v>43</v>
      </c>
      <c r="P8" s="52" t="s">
        <v>56</v>
      </c>
      <c r="Q8" s="154">
        <v>3.9899999999999998E-2</v>
      </c>
      <c r="R8" s="153" t="s">
        <v>57</v>
      </c>
      <c r="S8" s="157">
        <v>0.12570000000000001</v>
      </c>
      <c r="T8" s="160" t="s">
        <v>58</v>
      </c>
      <c r="U8" s="58"/>
      <c r="V8" s="59"/>
      <c r="W8" s="113">
        <v>45022</v>
      </c>
      <c r="X8" s="166">
        <f>AVERAGE(Q8+S8+U8)</f>
        <v>0.1656</v>
      </c>
      <c r="Y8" s="56"/>
    </row>
    <row r="9" spans="1:25" ht="101.25" x14ac:dyDescent="0.25">
      <c r="A9" s="96">
        <v>5</v>
      </c>
      <c r="B9" s="97" t="s">
        <v>59</v>
      </c>
      <c r="C9" s="100" t="s">
        <v>39</v>
      </c>
      <c r="D9" s="101" t="s">
        <v>60</v>
      </c>
      <c r="E9" s="101" t="s">
        <v>61</v>
      </c>
      <c r="F9" s="102">
        <v>0.25</v>
      </c>
      <c r="G9" s="47" t="s">
        <v>32</v>
      </c>
      <c r="H9" s="49" t="s">
        <v>33</v>
      </c>
      <c r="I9" s="104">
        <v>0.08</v>
      </c>
      <c r="J9" s="104">
        <v>0.2</v>
      </c>
      <c r="K9" s="104">
        <v>0.3</v>
      </c>
      <c r="L9" s="104">
        <v>0.55000000000000004</v>
      </c>
      <c r="M9" s="104">
        <v>0.55000000000000004</v>
      </c>
      <c r="N9" s="50" t="s">
        <v>42</v>
      </c>
      <c r="O9" s="51" t="s">
        <v>43</v>
      </c>
      <c r="P9" s="52" t="s">
        <v>62</v>
      </c>
      <c r="Q9" s="151">
        <v>1E-4</v>
      </c>
      <c r="R9" s="158" t="s">
        <v>63</v>
      </c>
      <c r="S9" s="152">
        <v>2.2000000000000001E-3</v>
      </c>
      <c r="T9" s="159" t="s">
        <v>64</v>
      </c>
      <c r="U9" s="83"/>
      <c r="V9" s="60"/>
      <c r="W9" s="113">
        <v>45022</v>
      </c>
      <c r="X9" s="166">
        <f t="shared" ref="X9:X12" si="0">AVERAGE(Q9+S9+U9)</f>
        <v>2.3E-3</v>
      </c>
      <c r="Y9" s="164" t="s">
        <v>65</v>
      </c>
    </row>
    <row r="10" spans="1:25" ht="123.75" x14ac:dyDescent="0.25">
      <c r="A10" s="46">
        <v>6</v>
      </c>
      <c r="B10" s="95" t="s">
        <v>66</v>
      </c>
      <c r="C10" s="78" t="s">
        <v>67</v>
      </c>
      <c r="D10" s="78" t="s">
        <v>68</v>
      </c>
      <c r="E10" s="91" t="s">
        <v>69</v>
      </c>
      <c r="F10" s="88">
        <v>0.95</v>
      </c>
      <c r="G10" s="48" t="s">
        <v>70</v>
      </c>
      <c r="H10" s="49" t="s">
        <v>33</v>
      </c>
      <c r="I10" s="104">
        <v>0.98</v>
      </c>
      <c r="J10" s="104">
        <v>1</v>
      </c>
      <c r="K10" s="104">
        <v>1</v>
      </c>
      <c r="L10" s="104">
        <v>1</v>
      </c>
      <c r="M10" s="104">
        <v>1</v>
      </c>
      <c r="N10" s="50" t="s">
        <v>71</v>
      </c>
      <c r="O10" s="51" t="s">
        <v>72</v>
      </c>
      <c r="P10" s="52" t="s">
        <v>73</v>
      </c>
      <c r="Q10" s="61"/>
      <c r="R10" s="51"/>
      <c r="S10" s="65">
        <v>0.97</v>
      </c>
      <c r="T10" s="59" t="s">
        <v>74</v>
      </c>
      <c r="U10" s="62"/>
      <c r="V10" s="53"/>
      <c r="W10" s="113">
        <v>45022</v>
      </c>
      <c r="X10" s="167">
        <f t="shared" si="0"/>
        <v>0.97</v>
      </c>
      <c r="Y10" s="63"/>
    </row>
    <row r="11" spans="1:25" ht="128.25" customHeight="1" x14ac:dyDescent="0.25">
      <c r="A11" s="96">
        <v>7</v>
      </c>
      <c r="B11" s="37" t="s">
        <v>75</v>
      </c>
      <c r="C11" s="94" t="s">
        <v>39</v>
      </c>
      <c r="D11" s="78" t="s">
        <v>76</v>
      </c>
      <c r="E11" s="91" t="s">
        <v>77</v>
      </c>
      <c r="F11" s="88">
        <v>1</v>
      </c>
      <c r="G11" s="48" t="s">
        <v>70</v>
      </c>
      <c r="H11" s="49" t="s">
        <v>33</v>
      </c>
      <c r="I11" s="105">
        <v>1</v>
      </c>
      <c r="J11" s="105">
        <v>1</v>
      </c>
      <c r="K11" s="105">
        <v>1</v>
      </c>
      <c r="L11" s="105">
        <v>1</v>
      </c>
      <c r="M11" s="105">
        <v>1</v>
      </c>
      <c r="N11" s="50" t="s">
        <v>71</v>
      </c>
      <c r="O11" s="51" t="s">
        <v>78</v>
      </c>
      <c r="P11" s="52" t="s">
        <v>79</v>
      </c>
      <c r="Q11" s="64"/>
      <c r="R11" s="51"/>
      <c r="S11" s="65">
        <v>0.95</v>
      </c>
      <c r="T11" s="59" t="s">
        <v>80</v>
      </c>
      <c r="U11" s="66"/>
      <c r="V11" s="51"/>
      <c r="W11" s="43">
        <v>45022</v>
      </c>
      <c r="X11" s="168">
        <f t="shared" si="0"/>
        <v>0.95</v>
      </c>
      <c r="Y11" s="63"/>
    </row>
    <row r="12" spans="1:25" ht="135" x14ac:dyDescent="0.25">
      <c r="A12" s="96">
        <v>8</v>
      </c>
      <c r="B12" s="97" t="s">
        <v>81</v>
      </c>
      <c r="C12" s="94" t="s">
        <v>39</v>
      </c>
      <c r="D12" s="78" t="s">
        <v>82</v>
      </c>
      <c r="E12" s="91" t="s">
        <v>83</v>
      </c>
      <c r="F12" s="88" t="s">
        <v>84</v>
      </c>
      <c r="G12" s="48" t="s">
        <v>70</v>
      </c>
      <c r="H12" s="49" t="s">
        <v>33</v>
      </c>
      <c r="I12" s="105">
        <v>0</v>
      </c>
      <c r="J12" s="105">
        <v>0.4</v>
      </c>
      <c r="K12" s="105">
        <v>0.6</v>
      </c>
      <c r="L12" s="105">
        <v>0.8</v>
      </c>
      <c r="M12" s="105">
        <v>0.8</v>
      </c>
      <c r="N12" s="50" t="s">
        <v>71</v>
      </c>
      <c r="O12" s="51" t="s">
        <v>78</v>
      </c>
      <c r="P12" s="39" t="s">
        <v>36</v>
      </c>
      <c r="Q12" s="61">
        <v>0</v>
      </c>
      <c r="R12" s="51" t="s">
        <v>37</v>
      </c>
      <c r="S12" s="61">
        <v>0</v>
      </c>
      <c r="T12" s="53" t="s">
        <v>37</v>
      </c>
      <c r="U12" s="61">
        <v>0</v>
      </c>
      <c r="V12" s="51" t="s">
        <v>37</v>
      </c>
      <c r="W12" s="113">
        <v>45022</v>
      </c>
      <c r="X12" s="167">
        <f t="shared" si="0"/>
        <v>0</v>
      </c>
      <c r="Y12" s="67"/>
    </row>
    <row r="13" spans="1:25" ht="146.25" customHeight="1" x14ac:dyDescent="0.25">
      <c r="A13" s="46">
        <v>9</v>
      </c>
      <c r="B13" s="95" t="s">
        <v>85</v>
      </c>
      <c r="C13" s="78" t="s">
        <v>67</v>
      </c>
      <c r="D13" s="78" t="s">
        <v>86</v>
      </c>
      <c r="E13" s="91" t="s">
        <v>87</v>
      </c>
      <c r="F13" s="89" t="s">
        <v>31</v>
      </c>
      <c r="G13" s="48" t="s">
        <v>88</v>
      </c>
      <c r="H13" s="48" t="s">
        <v>89</v>
      </c>
      <c r="I13" s="86">
        <v>2040</v>
      </c>
      <c r="J13" s="86">
        <v>2040</v>
      </c>
      <c r="K13" s="86">
        <v>2040</v>
      </c>
      <c r="L13" s="86">
        <v>2040</v>
      </c>
      <c r="M13" s="107">
        <f>SUM(I13:L13)</f>
        <v>8160</v>
      </c>
      <c r="N13" s="50" t="s">
        <v>90</v>
      </c>
      <c r="O13" s="51" t="s">
        <v>91</v>
      </c>
      <c r="P13" s="52" t="s">
        <v>92</v>
      </c>
      <c r="Q13" s="53">
        <f>246+100+195+108</f>
        <v>649</v>
      </c>
      <c r="R13" s="159" t="s">
        <v>93</v>
      </c>
      <c r="S13" s="51">
        <f>253+23+237+193</f>
        <v>706</v>
      </c>
      <c r="T13" s="159" t="s">
        <v>94</v>
      </c>
      <c r="U13" s="68"/>
      <c r="V13" s="60"/>
      <c r="W13" s="43">
        <v>45022</v>
      </c>
      <c r="X13" s="114">
        <f t="shared" ref="X13:X18" si="1">SUM(Q13+S13+U13)</f>
        <v>1355</v>
      </c>
      <c r="Y13" s="69" t="s">
        <v>95</v>
      </c>
    </row>
    <row r="14" spans="1:25" ht="101.25" x14ac:dyDescent="0.25">
      <c r="A14" s="96">
        <v>10</v>
      </c>
      <c r="B14" s="37" t="s">
        <v>96</v>
      </c>
      <c r="C14" s="94" t="s">
        <v>39</v>
      </c>
      <c r="D14" s="78" t="s">
        <v>97</v>
      </c>
      <c r="E14" s="91" t="s">
        <v>98</v>
      </c>
      <c r="F14" s="89" t="s">
        <v>31</v>
      </c>
      <c r="G14" s="48" t="s">
        <v>88</v>
      </c>
      <c r="H14" s="48" t="s">
        <v>99</v>
      </c>
      <c r="I14" s="86">
        <v>1080</v>
      </c>
      <c r="J14" s="86">
        <v>1080</v>
      </c>
      <c r="K14" s="86">
        <v>1080</v>
      </c>
      <c r="L14" s="86">
        <v>1080</v>
      </c>
      <c r="M14" s="107">
        <f>SUM(I14:L14)</f>
        <v>4320</v>
      </c>
      <c r="N14" s="50" t="s">
        <v>100</v>
      </c>
      <c r="O14" s="53" t="s">
        <v>101</v>
      </c>
      <c r="P14" s="52" t="s">
        <v>102</v>
      </c>
      <c r="Q14" s="142">
        <f>110+47+143+9</f>
        <v>309</v>
      </c>
      <c r="R14" s="163" t="s">
        <v>103</v>
      </c>
      <c r="S14" s="50">
        <f>36+1+168+49</f>
        <v>254</v>
      </c>
      <c r="T14" s="163" t="s">
        <v>104</v>
      </c>
      <c r="U14" s="70"/>
      <c r="V14" s="53"/>
      <c r="W14" s="43">
        <v>45022</v>
      </c>
      <c r="X14" s="114">
        <f t="shared" si="1"/>
        <v>563</v>
      </c>
      <c r="Y14" s="69" t="s">
        <v>105</v>
      </c>
    </row>
    <row r="15" spans="1:25" ht="146.25" x14ac:dyDescent="0.25">
      <c r="A15" s="46">
        <v>11</v>
      </c>
      <c r="B15" s="95" t="s">
        <v>106</v>
      </c>
      <c r="C15" s="78" t="s">
        <v>39</v>
      </c>
      <c r="D15" s="78" t="s">
        <v>107</v>
      </c>
      <c r="E15" s="91" t="s">
        <v>108</v>
      </c>
      <c r="F15" s="89" t="s">
        <v>31</v>
      </c>
      <c r="G15" s="48" t="s">
        <v>88</v>
      </c>
      <c r="H15" s="48" t="s">
        <v>109</v>
      </c>
      <c r="I15" s="86">
        <v>45</v>
      </c>
      <c r="J15" s="86">
        <v>75</v>
      </c>
      <c r="K15" s="86">
        <v>108</v>
      </c>
      <c r="L15" s="86">
        <v>78</v>
      </c>
      <c r="M15" s="107">
        <f>SUM(I15:L15)</f>
        <v>306</v>
      </c>
      <c r="N15" s="51" t="s">
        <v>110</v>
      </c>
      <c r="O15" s="71" t="s">
        <v>111</v>
      </c>
      <c r="P15" s="72" t="s">
        <v>112</v>
      </c>
      <c r="Q15" s="58">
        <v>1</v>
      </c>
      <c r="R15" s="51" t="s">
        <v>113</v>
      </c>
      <c r="S15" s="53">
        <v>4</v>
      </c>
      <c r="T15" s="51" t="s">
        <v>114</v>
      </c>
      <c r="U15" s="70"/>
      <c r="V15" s="73"/>
      <c r="W15" s="43">
        <v>45022</v>
      </c>
      <c r="X15" s="114">
        <f t="shared" si="1"/>
        <v>5</v>
      </c>
      <c r="Y15" s="69" t="s">
        <v>115</v>
      </c>
    </row>
    <row r="16" spans="1:25" ht="146.25" x14ac:dyDescent="0.25">
      <c r="A16" s="96">
        <v>12</v>
      </c>
      <c r="B16" s="37" t="s">
        <v>116</v>
      </c>
      <c r="C16" s="94" t="s">
        <v>67</v>
      </c>
      <c r="D16" s="78" t="s">
        <v>117</v>
      </c>
      <c r="E16" s="91" t="s">
        <v>118</v>
      </c>
      <c r="F16" s="89" t="s">
        <v>31</v>
      </c>
      <c r="G16" s="48" t="s">
        <v>88</v>
      </c>
      <c r="H16" s="48" t="s">
        <v>119</v>
      </c>
      <c r="I16" s="86">
        <v>30</v>
      </c>
      <c r="J16" s="86">
        <v>51</v>
      </c>
      <c r="K16" s="86">
        <v>69</v>
      </c>
      <c r="L16" s="86">
        <v>50</v>
      </c>
      <c r="M16" s="107">
        <f t="shared" ref="M16:M20" si="2">SUM(I16:L16)</f>
        <v>200</v>
      </c>
      <c r="N16" s="51" t="s">
        <v>110</v>
      </c>
      <c r="O16" s="71" t="s">
        <v>111</v>
      </c>
      <c r="P16" s="72" t="s">
        <v>120</v>
      </c>
      <c r="Q16" s="53">
        <v>10</v>
      </c>
      <c r="R16" s="51" t="s">
        <v>121</v>
      </c>
      <c r="S16" s="51">
        <v>5</v>
      </c>
      <c r="T16" s="51" t="s">
        <v>122</v>
      </c>
      <c r="U16" s="70"/>
      <c r="V16" s="74"/>
      <c r="W16" s="43">
        <v>45022</v>
      </c>
      <c r="X16" s="114">
        <f t="shared" si="1"/>
        <v>15</v>
      </c>
      <c r="Y16" s="69" t="s">
        <v>115</v>
      </c>
    </row>
    <row r="17" spans="1:25" ht="409.5" x14ac:dyDescent="0.25">
      <c r="A17" s="96">
        <v>13</v>
      </c>
      <c r="B17" s="97" t="s">
        <v>123</v>
      </c>
      <c r="C17" s="94" t="s">
        <v>67</v>
      </c>
      <c r="D17" s="78" t="s">
        <v>124</v>
      </c>
      <c r="E17" s="91" t="s">
        <v>125</v>
      </c>
      <c r="F17" s="89" t="s">
        <v>31</v>
      </c>
      <c r="G17" s="48" t="s">
        <v>88</v>
      </c>
      <c r="H17" s="48" t="s">
        <v>126</v>
      </c>
      <c r="I17" s="86">
        <v>28</v>
      </c>
      <c r="J17" s="86">
        <v>36</v>
      </c>
      <c r="K17" s="86">
        <v>34</v>
      </c>
      <c r="L17" s="86">
        <v>28</v>
      </c>
      <c r="M17" s="107">
        <f t="shared" si="2"/>
        <v>126</v>
      </c>
      <c r="N17" s="51" t="s">
        <v>127</v>
      </c>
      <c r="O17" s="71" t="s">
        <v>128</v>
      </c>
      <c r="P17" s="143" t="s">
        <v>129</v>
      </c>
      <c r="Q17" s="142">
        <v>40</v>
      </c>
      <c r="R17" s="148" t="s">
        <v>130</v>
      </c>
      <c r="S17" s="59">
        <v>42</v>
      </c>
      <c r="T17" s="149" t="s">
        <v>131</v>
      </c>
      <c r="U17" s="75"/>
      <c r="V17" s="76"/>
      <c r="W17" s="43">
        <v>45022</v>
      </c>
      <c r="X17" s="114">
        <f t="shared" si="1"/>
        <v>82</v>
      </c>
      <c r="Y17" s="77"/>
    </row>
    <row r="18" spans="1:25" ht="303.75" x14ac:dyDescent="0.25">
      <c r="A18" s="46">
        <v>14</v>
      </c>
      <c r="B18" s="95" t="s">
        <v>132</v>
      </c>
      <c r="C18" s="78" t="s">
        <v>67</v>
      </c>
      <c r="D18" s="78" t="s">
        <v>133</v>
      </c>
      <c r="E18" s="91" t="s">
        <v>134</v>
      </c>
      <c r="F18" s="89" t="s">
        <v>31</v>
      </c>
      <c r="G18" s="48" t="s">
        <v>88</v>
      </c>
      <c r="H18" s="48" t="s">
        <v>126</v>
      </c>
      <c r="I18" s="86">
        <v>90</v>
      </c>
      <c r="J18" s="86">
        <v>90</v>
      </c>
      <c r="K18" s="86">
        <v>90</v>
      </c>
      <c r="L18" s="86">
        <v>90</v>
      </c>
      <c r="M18" s="107">
        <f>SUM(I18:L18)</f>
        <v>360</v>
      </c>
      <c r="N18" s="51" t="s">
        <v>127</v>
      </c>
      <c r="O18" s="50" t="s">
        <v>135</v>
      </c>
      <c r="P18" s="109" t="s">
        <v>136</v>
      </c>
      <c r="Q18" s="144">
        <v>18</v>
      </c>
      <c r="R18" s="146" t="s">
        <v>137</v>
      </c>
      <c r="S18" s="53">
        <v>11</v>
      </c>
      <c r="T18" s="147" t="s">
        <v>138</v>
      </c>
      <c r="U18" s="145"/>
      <c r="V18" s="84"/>
      <c r="W18" s="43">
        <v>45022</v>
      </c>
      <c r="X18" s="114">
        <f t="shared" si="1"/>
        <v>29</v>
      </c>
      <c r="Y18" s="77"/>
    </row>
    <row r="19" spans="1:25" ht="146.25" x14ac:dyDescent="0.25">
      <c r="A19" s="93">
        <v>15</v>
      </c>
      <c r="B19" s="37" t="s">
        <v>139</v>
      </c>
      <c r="C19" s="94" t="s">
        <v>67</v>
      </c>
      <c r="D19" s="78" t="s">
        <v>140</v>
      </c>
      <c r="E19" s="91" t="s">
        <v>141</v>
      </c>
      <c r="F19" s="89" t="s">
        <v>31</v>
      </c>
      <c r="G19" s="48" t="s">
        <v>88</v>
      </c>
      <c r="H19" s="48" t="s">
        <v>126</v>
      </c>
      <c r="I19" s="86">
        <v>6</v>
      </c>
      <c r="J19" s="86">
        <v>12</v>
      </c>
      <c r="K19" s="86">
        <v>12</v>
      </c>
      <c r="L19" s="86">
        <v>9</v>
      </c>
      <c r="M19" s="108">
        <f>SUM(I19:L19)</f>
        <v>39</v>
      </c>
      <c r="N19" s="51" t="s">
        <v>142</v>
      </c>
      <c r="O19" s="79" t="s">
        <v>135</v>
      </c>
      <c r="P19" s="109" t="s">
        <v>143</v>
      </c>
      <c r="Q19" s="83">
        <v>0</v>
      </c>
      <c r="R19" s="73" t="s">
        <v>144</v>
      </c>
      <c r="S19" s="50">
        <v>1</v>
      </c>
      <c r="T19" s="150" t="s">
        <v>145</v>
      </c>
      <c r="U19" s="57"/>
      <c r="V19" s="115"/>
      <c r="W19" s="43">
        <v>45022</v>
      </c>
      <c r="X19" s="114">
        <f t="shared" ref="X19:X20" si="3">SUM(Q19+S19+U19)</f>
        <v>1</v>
      </c>
      <c r="Y19" s="77"/>
    </row>
    <row r="20" spans="1:25" ht="132" customHeight="1" x14ac:dyDescent="0.25">
      <c r="A20" s="81">
        <v>16</v>
      </c>
      <c r="B20" s="95" t="s">
        <v>146</v>
      </c>
      <c r="C20" s="78" t="s">
        <v>67</v>
      </c>
      <c r="D20" s="78" t="s">
        <v>147</v>
      </c>
      <c r="E20" s="92" t="s">
        <v>148</v>
      </c>
      <c r="F20" s="90" t="s">
        <v>31</v>
      </c>
      <c r="G20" s="82" t="s">
        <v>88</v>
      </c>
      <c r="H20" s="82" t="s">
        <v>126</v>
      </c>
      <c r="I20" s="87">
        <v>5</v>
      </c>
      <c r="J20" s="87">
        <v>9</v>
      </c>
      <c r="K20" s="87">
        <v>9</v>
      </c>
      <c r="L20" s="87">
        <v>6</v>
      </c>
      <c r="M20" s="107">
        <f t="shared" si="2"/>
        <v>29</v>
      </c>
      <c r="N20" s="60" t="s">
        <v>149</v>
      </c>
      <c r="O20" s="71" t="s">
        <v>150</v>
      </c>
      <c r="P20" s="80" t="s">
        <v>151</v>
      </c>
      <c r="Q20" s="83">
        <v>4</v>
      </c>
      <c r="R20" s="146" t="s">
        <v>152</v>
      </c>
      <c r="S20" s="60">
        <v>2</v>
      </c>
      <c r="T20" s="149" t="s">
        <v>153</v>
      </c>
      <c r="U20" s="85"/>
      <c r="V20" s="60"/>
      <c r="W20" s="43">
        <v>45022</v>
      </c>
      <c r="X20" s="114">
        <f t="shared" si="3"/>
        <v>6</v>
      </c>
      <c r="Y20" s="77"/>
    </row>
    <row r="21" spans="1:25" ht="21" customHeight="1" x14ac:dyDescent="0.25">
      <c r="A21" s="24" t="s">
        <v>154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7"/>
    </row>
    <row r="22" spans="1:25" ht="112.5" x14ac:dyDescent="0.25">
      <c r="A22" s="8" t="s">
        <v>155</v>
      </c>
      <c r="B22" s="120" t="s">
        <v>156</v>
      </c>
      <c r="C22" s="120" t="s">
        <v>157</v>
      </c>
      <c r="D22" s="120" t="s">
        <v>158</v>
      </c>
      <c r="E22" s="120" t="s">
        <v>159</v>
      </c>
      <c r="F22" s="122" t="s">
        <v>160</v>
      </c>
      <c r="G22" s="120" t="s">
        <v>161</v>
      </c>
      <c r="H22" s="120" t="s">
        <v>162</v>
      </c>
      <c r="I22" s="123" t="s">
        <v>163</v>
      </c>
      <c r="J22" s="124">
        <v>0.8</v>
      </c>
      <c r="K22" s="123" t="s">
        <v>163</v>
      </c>
      <c r="L22" s="125">
        <v>0.8</v>
      </c>
      <c r="M22" s="125">
        <v>0.8</v>
      </c>
      <c r="N22" s="5" t="s">
        <v>164</v>
      </c>
      <c r="O22" s="11" t="s">
        <v>165</v>
      </c>
      <c r="P22" s="15" t="s">
        <v>36</v>
      </c>
      <c r="Q22" s="61">
        <v>0</v>
      </c>
      <c r="R22" s="51" t="s">
        <v>37</v>
      </c>
      <c r="S22" s="61">
        <v>0</v>
      </c>
      <c r="T22" s="51" t="s">
        <v>37</v>
      </c>
      <c r="U22" s="61">
        <v>0</v>
      </c>
      <c r="V22" s="51" t="s">
        <v>37</v>
      </c>
      <c r="W22" s="113">
        <v>45022</v>
      </c>
      <c r="X22" s="167">
        <f t="shared" ref="X22" si="4">AVERAGE(Q22+S22+U22)</f>
        <v>0</v>
      </c>
      <c r="Y22" s="20"/>
    </row>
    <row r="23" spans="1:25" ht="78.75" customHeight="1" x14ac:dyDescent="0.25">
      <c r="A23" s="1" t="s">
        <v>166</v>
      </c>
      <c r="B23" s="121" t="s">
        <v>167</v>
      </c>
      <c r="C23" s="121" t="s">
        <v>157</v>
      </c>
      <c r="D23" s="121" t="s">
        <v>168</v>
      </c>
      <c r="E23" s="121" t="s">
        <v>169</v>
      </c>
      <c r="F23" s="121" t="s">
        <v>170</v>
      </c>
      <c r="G23" s="121" t="s">
        <v>161</v>
      </c>
      <c r="H23" s="121" t="s">
        <v>171</v>
      </c>
      <c r="I23" s="126">
        <v>1</v>
      </c>
      <c r="J23" s="126">
        <v>1</v>
      </c>
      <c r="K23" s="126">
        <v>1</v>
      </c>
      <c r="L23" s="127">
        <v>1</v>
      </c>
      <c r="M23" s="127">
        <v>1</v>
      </c>
      <c r="N23" s="2" t="s">
        <v>172</v>
      </c>
      <c r="O23" s="3" t="s">
        <v>173</v>
      </c>
      <c r="P23" s="16" t="s">
        <v>79</v>
      </c>
      <c r="Q23" s="29">
        <v>1</v>
      </c>
      <c r="R23" s="165" t="s">
        <v>174</v>
      </c>
      <c r="S23" s="30">
        <v>1</v>
      </c>
      <c r="T23" s="165" t="s">
        <v>174</v>
      </c>
      <c r="U23" s="31"/>
      <c r="V23" s="29"/>
      <c r="W23" s="113">
        <v>45022</v>
      </c>
      <c r="X23" s="169">
        <v>1</v>
      </c>
      <c r="Y23" s="20"/>
    </row>
    <row r="24" spans="1:25" ht="152.25" customHeight="1" x14ac:dyDescent="0.25">
      <c r="A24" s="1" t="s">
        <v>175</v>
      </c>
      <c r="B24" s="121" t="s">
        <v>176</v>
      </c>
      <c r="C24" s="121" t="s">
        <v>157</v>
      </c>
      <c r="D24" s="121" t="s">
        <v>177</v>
      </c>
      <c r="E24" s="121" t="s">
        <v>178</v>
      </c>
      <c r="F24" s="121" t="s">
        <v>179</v>
      </c>
      <c r="G24" s="121" t="s">
        <v>161</v>
      </c>
      <c r="H24" s="121" t="s">
        <v>180</v>
      </c>
      <c r="I24" s="123" t="s">
        <v>163</v>
      </c>
      <c r="J24" s="124">
        <v>1</v>
      </c>
      <c r="K24" s="124">
        <v>1</v>
      </c>
      <c r="L24" s="125">
        <v>1</v>
      </c>
      <c r="M24" s="125">
        <v>1</v>
      </c>
      <c r="N24" s="3" t="s">
        <v>181</v>
      </c>
      <c r="O24" s="12" t="s">
        <v>182</v>
      </c>
      <c r="P24" s="18" t="s">
        <v>36</v>
      </c>
      <c r="Q24" s="61">
        <v>1</v>
      </c>
      <c r="R24" s="51" t="s">
        <v>183</v>
      </c>
      <c r="S24" s="61">
        <v>1</v>
      </c>
      <c r="T24" s="51" t="s">
        <v>184</v>
      </c>
      <c r="U24" s="61">
        <v>0</v>
      </c>
      <c r="V24" s="51" t="s">
        <v>37</v>
      </c>
      <c r="W24" s="113">
        <v>45022</v>
      </c>
      <c r="X24" s="169">
        <v>1</v>
      </c>
      <c r="Y24" s="21"/>
    </row>
    <row r="25" spans="1:25" ht="84" customHeight="1" x14ac:dyDescent="0.25">
      <c r="A25" s="1" t="s">
        <v>185</v>
      </c>
      <c r="B25" s="121" t="s">
        <v>186</v>
      </c>
      <c r="C25" s="121" t="s">
        <v>157</v>
      </c>
      <c r="D25" s="121" t="s">
        <v>187</v>
      </c>
      <c r="E25" s="121" t="s">
        <v>188</v>
      </c>
      <c r="F25" s="121" t="s">
        <v>170</v>
      </c>
      <c r="G25" s="121" t="s">
        <v>70</v>
      </c>
      <c r="H25" s="121" t="s">
        <v>187</v>
      </c>
      <c r="I25" s="124">
        <v>1</v>
      </c>
      <c r="J25" s="124">
        <v>1</v>
      </c>
      <c r="K25" s="123" t="s">
        <v>163</v>
      </c>
      <c r="L25" s="125" t="s">
        <v>163</v>
      </c>
      <c r="M25" s="125">
        <v>1</v>
      </c>
      <c r="N25" s="2" t="s">
        <v>172</v>
      </c>
      <c r="O25" s="10" t="s">
        <v>189</v>
      </c>
      <c r="P25" s="16" t="s">
        <v>79</v>
      </c>
      <c r="Q25" s="61">
        <v>1</v>
      </c>
      <c r="R25" s="51" t="s">
        <v>190</v>
      </c>
      <c r="S25" s="65">
        <v>1</v>
      </c>
      <c r="T25" s="51" t="s">
        <v>190</v>
      </c>
      <c r="U25" s="65"/>
      <c r="V25" s="51"/>
      <c r="W25" s="113">
        <v>45022</v>
      </c>
      <c r="X25" s="167">
        <f>AVERAGE(Q25,S25,U25)</f>
        <v>1</v>
      </c>
      <c r="Y25" s="21"/>
    </row>
    <row r="26" spans="1:25" ht="168.75" x14ac:dyDescent="0.25">
      <c r="A26" s="1" t="s">
        <v>191</v>
      </c>
      <c r="B26" s="121" t="s">
        <v>192</v>
      </c>
      <c r="C26" s="121" t="s">
        <v>157</v>
      </c>
      <c r="D26" s="121" t="s">
        <v>193</v>
      </c>
      <c r="E26" s="121" t="s">
        <v>194</v>
      </c>
      <c r="F26" s="121" t="s">
        <v>84</v>
      </c>
      <c r="G26" s="121" t="s">
        <v>88</v>
      </c>
      <c r="H26" s="121" t="s">
        <v>193</v>
      </c>
      <c r="I26" s="128">
        <v>0</v>
      </c>
      <c r="J26" s="128">
        <v>1</v>
      </c>
      <c r="K26" s="129">
        <v>1</v>
      </c>
      <c r="L26" s="130">
        <v>0</v>
      </c>
      <c r="M26" s="130">
        <v>2</v>
      </c>
      <c r="N26" s="2" t="s">
        <v>195</v>
      </c>
      <c r="O26" s="3" t="s">
        <v>196</v>
      </c>
      <c r="P26" s="18" t="s">
        <v>36</v>
      </c>
      <c r="Q26" s="134">
        <v>0</v>
      </c>
      <c r="R26" s="51" t="s">
        <v>37</v>
      </c>
      <c r="S26" s="3">
        <v>0</v>
      </c>
      <c r="T26" s="68" t="s">
        <v>37</v>
      </c>
      <c r="U26" s="3">
        <v>0</v>
      </c>
      <c r="V26" s="68" t="s">
        <v>37</v>
      </c>
      <c r="W26" s="113">
        <v>45022</v>
      </c>
      <c r="X26" s="3">
        <f>SUM(Q26+S26+U26)</f>
        <v>0</v>
      </c>
      <c r="Y26" s="21"/>
    </row>
    <row r="27" spans="1:25" ht="180" customHeight="1" x14ac:dyDescent="0.25">
      <c r="A27" s="1" t="s">
        <v>197</v>
      </c>
      <c r="B27" s="121" t="s">
        <v>198</v>
      </c>
      <c r="C27" s="121" t="s">
        <v>157</v>
      </c>
      <c r="D27" s="121" t="s">
        <v>199</v>
      </c>
      <c r="E27" s="121" t="s">
        <v>200</v>
      </c>
      <c r="F27" s="121" t="s">
        <v>170</v>
      </c>
      <c r="G27" s="121" t="s">
        <v>32</v>
      </c>
      <c r="H27" s="121" t="s">
        <v>199</v>
      </c>
      <c r="I27" s="124">
        <v>0.33</v>
      </c>
      <c r="J27" s="124">
        <v>0.67</v>
      </c>
      <c r="K27" s="124">
        <v>0.84</v>
      </c>
      <c r="L27" s="124">
        <v>1</v>
      </c>
      <c r="M27" s="125">
        <v>1</v>
      </c>
      <c r="N27" s="3" t="s">
        <v>195</v>
      </c>
      <c r="O27" s="3" t="s">
        <v>196</v>
      </c>
      <c r="P27" s="17" t="s">
        <v>201</v>
      </c>
      <c r="Q27" s="35">
        <v>1</v>
      </c>
      <c r="R27" s="33" t="s">
        <v>202</v>
      </c>
      <c r="S27" s="135">
        <v>1</v>
      </c>
      <c r="T27" s="36" t="s">
        <v>203</v>
      </c>
      <c r="U27" s="135"/>
      <c r="V27" s="34"/>
      <c r="W27" s="113">
        <v>45022</v>
      </c>
      <c r="X27" s="169">
        <v>1</v>
      </c>
      <c r="Y27" s="22"/>
    </row>
    <row r="28" spans="1:25" ht="146.25" x14ac:dyDescent="0.25">
      <c r="A28" s="1" t="s">
        <v>204</v>
      </c>
      <c r="B28" s="121" t="s">
        <v>205</v>
      </c>
      <c r="C28" s="121" t="s">
        <v>157</v>
      </c>
      <c r="D28" s="121" t="s">
        <v>199</v>
      </c>
      <c r="E28" s="121" t="s">
        <v>206</v>
      </c>
      <c r="F28" s="121" t="s">
        <v>84</v>
      </c>
      <c r="G28" s="121" t="s">
        <v>32</v>
      </c>
      <c r="H28" s="132" t="s">
        <v>199</v>
      </c>
      <c r="I28" s="131">
        <v>0.2</v>
      </c>
      <c r="J28" s="131">
        <v>0.4</v>
      </c>
      <c r="K28" s="131">
        <v>0.6</v>
      </c>
      <c r="L28" s="131">
        <v>0.8</v>
      </c>
      <c r="M28" s="133">
        <v>0.8</v>
      </c>
      <c r="N28" s="3" t="s">
        <v>195</v>
      </c>
      <c r="O28" s="3" t="s">
        <v>196</v>
      </c>
      <c r="P28" s="17" t="s">
        <v>207</v>
      </c>
      <c r="Q28" s="35">
        <v>0.79249999999999998</v>
      </c>
      <c r="R28" s="33" t="s">
        <v>208</v>
      </c>
      <c r="S28" s="36">
        <v>0.7</v>
      </c>
      <c r="T28" s="36" t="s">
        <v>209</v>
      </c>
      <c r="U28" s="36"/>
      <c r="V28" s="34"/>
      <c r="W28" s="113">
        <v>45022</v>
      </c>
      <c r="X28" s="167">
        <f>AVERAGE(Q28+S28+U28)</f>
        <v>1.4924999999999999</v>
      </c>
      <c r="Y28" s="22"/>
    </row>
  </sheetData>
  <autoFilter ref="A4:S27" xr:uid="{3273F8D8-7078-4751-A017-B0C72401C992}"/>
  <mergeCells count="4">
    <mergeCell ref="A3:Y3"/>
    <mergeCell ref="A2:C2"/>
    <mergeCell ref="A1:M1"/>
    <mergeCell ref="D2:R2"/>
  </mergeCells>
  <dataValidations disablePrompts="1" count="1">
    <dataValidation allowBlank="1" showInputMessage="1" showErrorMessage="1" error="Escriba un texto " promptTitle="Cualquier contenido" sqref="C10 C13 C16:C20" xr:uid="{77E0F5D8-46FB-4A0A-8A1C-7FAB4D46367A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2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f0caee-9867-4a97-bdf7-64e6d9884b75">
      <UserInfo>
        <DisplayName>Nidia Asenet Gonzalez Torres</DisplayName>
        <AccountId>38</AccountId>
        <AccountType/>
      </UserInfo>
      <UserInfo>
        <DisplayName>Juan Francisco Alfonso Plata Vargas</DisplayName>
        <AccountId>9</AccountId>
        <AccountType/>
      </UserInfo>
      <UserInfo>
        <DisplayName>Nelson Mauricio Rey Pena</DisplayName>
        <AccountId>12</AccountId>
        <AccountType/>
      </UserInfo>
      <UserInfo>
        <DisplayName>John Alexander Carrillo Pallares</DisplayName>
        <AccountId>66</AccountId>
        <AccountType/>
      </UserInfo>
      <UserInfo>
        <DisplayName>Maria Diaclin Rodriguez Pulecio</DisplayName>
        <AccountId>46</AccountId>
        <AccountType/>
      </UserInfo>
      <UserInfo>
        <DisplayName>Carol Jineth Vargas Claros</DisplayName>
        <AccountId>85</AccountId>
        <AccountType/>
      </UserInfo>
      <UserInfo>
        <DisplayName>Sandra Mary Pereira Lizcano</DisplayName>
        <AccountId>47</AccountId>
        <AccountType/>
      </UserInfo>
      <UserInfo>
        <DisplayName>Cristian Daniel Villarreal Parroquiano</DisplayName>
        <AccountId>15</AccountId>
        <AccountType/>
      </UserInfo>
    </SharedWithUsers>
    <MediaLengthInSeconds xmlns="980f69fd-e8b9-4a56-8c7a-9254feb4ab48" xsi:nil="true"/>
    <TaxCatchAll xmlns="c2f0caee-9867-4a97-bdf7-64e6d9884b75" xsi:nil="true"/>
    <lcf76f155ced4ddcb4097134ff3c332f xmlns="980f69fd-e8b9-4a56-8c7a-9254feb4ab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58069E46E04640BA83E6FC8632CF56" ma:contentTypeVersion="12" ma:contentTypeDescription="Crear nuevo documento." ma:contentTypeScope="" ma:versionID="fa76ee9967129c9fd8f0ccc036d33f8c">
  <xsd:schema xmlns:xsd="http://www.w3.org/2001/XMLSchema" xmlns:xs="http://www.w3.org/2001/XMLSchema" xmlns:p="http://schemas.microsoft.com/office/2006/metadata/properties" xmlns:ns2="980f69fd-e8b9-4a56-8c7a-9254feb4ab48" xmlns:ns3="c2f0caee-9867-4a97-bdf7-64e6d9884b75" targetNamespace="http://schemas.microsoft.com/office/2006/metadata/properties" ma:root="true" ma:fieldsID="f03594d2738e8322e3db5451f68b6d23" ns2:_="" ns3:_="">
    <xsd:import namespace="980f69fd-e8b9-4a56-8c7a-9254feb4ab48"/>
    <xsd:import namespace="c2f0caee-9867-4a97-bdf7-64e6d9884b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f69fd-e8b9-4a56-8c7a-9254feb4ab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1310d8ee-99bf-4ea4-9dbe-e9e068685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0caee-9867-4a97-bdf7-64e6d9884b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af5caa7-1faa-4a60-a90a-40ad149ae20b}" ma:internalName="TaxCatchAll" ma:showField="CatchAllData" ma:web="c2f0caee-9867-4a97-bdf7-64e6d9884b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F8983-786C-4F7D-8467-50434C0EB0D1}">
  <ds:schemaRefs>
    <ds:schemaRef ds:uri="http://schemas.microsoft.com/office/2006/metadata/properties"/>
    <ds:schemaRef ds:uri="http://schemas.microsoft.com/office/infopath/2007/PartnerControls"/>
    <ds:schemaRef ds:uri="c2f0caee-9867-4a97-bdf7-64e6d9884b75"/>
    <ds:schemaRef ds:uri="980f69fd-e8b9-4a56-8c7a-9254feb4ab48"/>
  </ds:schemaRefs>
</ds:datastoreItem>
</file>

<file path=customXml/itemProps2.xml><?xml version="1.0" encoding="utf-8"?>
<ds:datastoreItem xmlns:ds="http://schemas.openxmlformats.org/officeDocument/2006/customXml" ds:itemID="{AEF37D52-2037-40B5-85D1-0C4658A3C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6124D-E8C3-492A-8B07-040C07484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f69fd-e8b9-4a56-8c7a-9254feb4ab48"/>
    <ds:schemaRef ds:uri="c2f0caee-9867-4a97-bdf7-64e6d9884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PG 2023 SEG I TRIMESTRE</vt:lpstr>
      <vt:lpstr>'PG 2023 SEG I TRIMESTRE'!Área_de_impresión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Blanca Leidy Navarro Dominguez</dc:creator>
  <cp:keywords/>
  <dc:description/>
  <cp:lastModifiedBy>Sandra Mary Pereira Lizcano</cp:lastModifiedBy>
  <cp:revision/>
  <dcterms:created xsi:type="dcterms:W3CDTF">2022-01-21T17:54:01Z</dcterms:created>
  <dcterms:modified xsi:type="dcterms:W3CDTF">2023-03-06T14:38:52Z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0x0101002F58069E46E04640BA83E6FC8632CF56</vt:lpwstr>
  </property>
  <property fmtid="{D5CDD505-2E9C-101B-9397-08002B2CF9AE}" pid="3" name="Order">
    <vt:r8>7190200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